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520" yWindow="120" windowWidth="17730" windowHeight="11760"/>
  </bookViews>
  <sheets>
    <sheet name="RES &amp; Small ALL 2017" sheetId="1" r:id="rId1"/>
  </sheets>
  <calcPr calcId="145621"/>
</workbook>
</file>

<file path=xl/calcChain.xml><?xml version="1.0" encoding="utf-8"?>
<calcChain xmlns="http://schemas.openxmlformats.org/spreadsheetml/2006/main">
  <c r="O13" i="1" l="1"/>
  <c r="O9" i="1"/>
  <c r="O31" i="1" l="1"/>
  <c r="O29" i="1"/>
  <c r="O27" i="1"/>
  <c r="O25" i="1"/>
  <c r="O15" i="1"/>
  <c r="O11" i="1"/>
  <c r="C17" i="1"/>
  <c r="D17" i="1"/>
  <c r="E17" i="1"/>
  <c r="F17" i="1"/>
  <c r="G17" i="1"/>
  <c r="H17" i="1"/>
  <c r="I17" i="1"/>
  <c r="J17" i="1"/>
  <c r="K17" i="1"/>
  <c r="L17" i="1"/>
  <c r="C19" i="1"/>
  <c r="D19" i="1"/>
  <c r="E19" i="1"/>
  <c r="F19" i="1"/>
  <c r="G19" i="1"/>
  <c r="H19" i="1"/>
  <c r="I19" i="1"/>
  <c r="I42" i="1" s="1"/>
  <c r="J19" i="1"/>
  <c r="K19" i="1"/>
  <c r="K42" i="1" s="1"/>
  <c r="L19" i="1"/>
  <c r="C33" i="1"/>
  <c r="D33" i="1"/>
  <c r="E33" i="1"/>
  <c r="F33" i="1"/>
  <c r="F40" i="1" s="1"/>
  <c r="G33" i="1"/>
  <c r="G40" i="1" s="1"/>
  <c r="H33" i="1"/>
  <c r="I33" i="1"/>
  <c r="J33" i="1"/>
  <c r="K33" i="1"/>
  <c r="K40" i="1" s="1"/>
  <c r="L33" i="1"/>
  <c r="C35" i="1"/>
  <c r="D35" i="1"/>
  <c r="D42" i="1" s="1"/>
  <c r="E35" i="1"/>
  <c r="F35" i="1"/>
  <c r="G35" i="1"/>
  <c r="H35" i="1"/>
  <c r="H42" i="1" s="1"/>
  <c r="I35" i="1"/>
  <c r="J35" i="1"/>
  <c r="K35" i="1"/>
  <c r="L35" i="1"/>
  <c r="L42" i="1" s="1"/>
  <c r="D40" i="1"/>
  <c r="H40" i="1"/>
  <c r="I40" i="1"/>
  <c r="J40" i="1"/>
  <c r="L40" i="1"/>
  <c r="C42" i="1"/>
  <c r="E42" i="1"/>
  <c r="F42" i="1"/>
  <c r="G42" i="1"/>
  <c r="J42" i="1"/>
  <c r="N17" i="1"/>
  <c r="N19" i="1"/>
  <c r="M19" i="1"/>
  <c r="M17" i="1"/>
  <c r="N33" i="1"/>
  <c r="N35" i="1"/>
  <c r="M35" i="1"/>
  <c r="O35" i="1" s="1"/>
  <c r="M33" i="1"/>
  <c r="C40" i="1" l="1"/>
  <c r="E40" i="1"/>
  <c r="O33" i="1"/>
  <c r="N40" i="1"/>
  <c r="M40" i="1"/>
  <c r="O17" i="1"/>
  <c r="N42" i="1"/>
  <c r="M42" i="1"/>
  <c r="O19" i="1"/>
  <c r="O40" i="1" l="1"/>
  <c r="O42" i="1"/>
</calcChain>
</file>

<file path=xl/sharedStrings.xml><?xml version="1.0" encoding="utf-8"?>
<sst xmlns="http://schemas.openxmlformats.org/spreadsheetml/2006/main" count="69" uniqueCount="30">
  <si>
    <t>Central Maine Power Company</t>
  </si>
  <si>
    <t>Residential and Small Commercial</t>
  </si>
  <si>
    <t>2017 Billing Units - All Customers</t>
  </si>
  <si>
    <t>January</t>
  </si>
  <si>
    <t>February</t>
  </si>
  <si>
    <t>March</t>
  </si>
  <si>
    <t>April</t>
  </si>
  <si>
    <t>May</t>
  </si>
  <si>
    <t>June</t>
  </si>
  <si>
    <t>July</t>
  </si>
  <si>
    <t>August</t>
  </si>
  <si>
    <t>September</t>
  </si>
  <si>
    <t>October</t>
  </si>
  <si>
    <t>November</t>
  </si>
  <si>
    <t>December</t>
  </si>
  <si>
    <t>YTD Total (1)</t>
  </si>
  <si>
    <t>Residential</t>
  </si>
  <si>
    <t>Customers</t>
  </si>
  <si>
    <t>kWh</t>
  </si>
  <si>
    <t>Area Lights</t>
  </si>
  <si>
    <t>Total Residential</t>
  </si>
  <si>
    <t>Small Commercial</t>
  </si>
  <si>
    <t>Street Lights</t>
  </si>
  <si>
    <t>Total Small</t>
  </si>
  <si>
    <t>Commercial</t>
  </si>
  <si>
    <t xml:space="preserve">Total Residential </t>
  </si>
  <si>
    <t xml:space="preserve">and Small </t>
  </si>
  <si>
    <t>1/  Customers are average annual customers.</t>
  </si>
  <si>
    <t>SmartCare is programmed more accurately to use an engeneering dark hours table to estimate monthly consumption for street and area lights. CSS estimated lighting consumption based on fixture type and did not factor in</t>
  </si>
  <si>
    <t>hours of darkness for each month.  Actual billing for supply always relied on the engineering dark hours table to derive monthly consumption.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</si>
</sst>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6" x14ac:knownFonts="1">
    <font>
      <sz val="10"/>
      <name val="Arial"/>
      <family val="2"/>
    </font>
    <font>
      <sz val="10"/>
      <color theme="1"/>
      <name val="Arial"/>
      <family val="2"/>
    </font>
    <font>
      <sz val="10"/>
      <name val="Arial"/>
      <family val="2"/>
    </font>
    <font>
      <b/>
      <sz val="10"/>
      <name val="Arial"/>
      <family val="2"/>
    </font>
    <font>
      <sz val="11"/>
      <color theme="1"/>
      <name val="Calibri"/>
      <family val="2"/>
      <scheme val="minor"/>
    </font>
    <font>
      <b/>
      <sz val="10"/>
      <color rgb="FFFF0000"/>
      <name val="Arial"/>
      <family val="2"/>
    </font>
  </fonts>
  <fills count="2">
    <fill>
      <patternFill patternType="none"/>
    </fill>
    <fill>
      <patternFill patternType="gray125"/>
    </fill>
  </fills>
  <borders count="10">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4" fillId="0" borderId="0"/>
    <xf numFmtId="0" fontId="1" fillId="0" borderId="0"/>
  </cellStyleXfs>
  <cellXfs count="33">
    <xf numFmtId="0" fontId="0" fillId="0" borderId="0" xfId="0"/>
    <xf numFmtId="0" fontId="2" fillId="0" borderId="0" xfId="0" applyFont="1" applyFill="1" applyBorder="1" applyAlignment="1">
      <alignment horizontal="centerContinuous"/>
    </xf>
    <xf numFmtId="0" fontId="0" fillId="0" borderId="0" xfId="0" applyFill="1" applyBorder="1" applyAlignment="1">
      <alignment horizontal="centerContinuous"/>
    </xf>
    <xf numFmtId="164" fontId="2" fillId="0" borderId="0" xfId="1" applyNumberFormat="1" applyFill="1" applyBorder="1" applyAlignment="1">
      <alignment horizontal="centerContinuous"/>
    </xf>
    <xf numFmtId="164" fontId="2" fillId="0" borderId="0" xfId="1" applyNumberFormat="1" applyBorder="1" applyAlignment="1">
      <alignment horizontal="centerContinuous"/>
    </xf>
    <xf numFmtId="0" fontId="0" fillId="0" borderId="0" xfId="0" applyBorder="1" applyAlignment="1">
      <alignment horizontal="centerContinuous"/>
    </xf>
    <xf numFmtId="0" fontId="0" fillId="0" borderId="0" xfId="0" applyBorder="1"/>
    <xf numFmtId="0" fontId="2" fillId="0" borderId="0" xfId="0" applyFont="1" applyBorder="1" applyAlignment="1">
      <alignment horizontal="centerContinuous"/>
    </xf>
    <xf numFmtId="164" fontId="2" fillId="0" borderId="0" xfId="1" applyNumberFormat="1" applyBorder="1" applyAlignment="1">
      <alignment horizontal="right"/>
    </xf>
    <xf numFmtId="0" fontId="2" fillId="0" borderId="1" xfId="0" applyFont="1" applyBorder="1"/>
    <xf numFmtId="0" fontId="0" fillId="0" borderId="2" xfId="0" applyBorder="1"/>
    <xf numFmtId="164" fontId="3" fillId="0" borderId="3" xfId="1" applyNumberFormat="1" applyFont="1" applyBorder="1" applyAlignment="1">
      <alignment horizontal="centerContinuous"/>
    </xf>
    <xf numFmtId="0" fontId="3" fillId="0" borderId="5" xfId="0" applyFont="1" applyBorder="1"/>
    <xf numFmtId="164" fontId="2" fillId="0" borderId="0" xfId="1" applyNumberFormat="1" applyBorder="1"/>
    <xf numFmtId="0" fontId="2" fillId="0" borderId="5" xfId="0" applyFont="1" applyBorder="1"/>
    <xf numFmtId="164" fontId="2" fillId="0" borderId="0" xfId="1" applyNumberFormat="1" applyFill="1" applyBorder="1"/>
    <xf numFmtId="0" fontId="2" fillId="0" borderId="7" xfId="0" applyFont="1" applyBorder="1"/>
    <xf numFmtId="0" fontId="0" fillId="0" borderId="8" xfId="0" applyBorder="1"/>
    <xf numFmtId="164" fontId="2" fillId="0" borderId="8" xfId="1" applyNumberFormat="1" applyBorder="1"/>
    <xf numFmtId="0" fontId="2" fillId="0" borderId="0" xfId="0" applyFont="1" applyBorder="1"/>
    <xf numFmtId="0" fontId="3" fillId="0" borderId="1" xfId="0" applyFont="1" applyBorder="1"/>
    <xf numFmtId="164" fontId="2" fillId="0" borderId="2" xfId="1" applyNumberFormat="1" applyBorder="1"/>
    <xf numFmtId="0" fontId="3" fillId="0" borderId="7" xfId="0" applyFont="1" applyBorder="1"/>
    <xf numFmtId="0" fontId="3" fillId="0" borderId="4" xfId="2" applyFont="1" applyFill="1" applyBorder="1" applyAlignment="1">
      <alignment horizontal="centerContinuous"/>
    </xf>
    <xf numFmtId="164" fontId="0" fillId="0" borderId="6" xfId="0" applyNumberFormat="1" applyFill="1" applyBorder="1"/>
    <xf numFmtId="164" fontId="0" fillId="0" borderId="9" xfId="0" applyNumberFormat="1" applyFill="1" applyBorder="1"/>
    <xf numFmtId="164" fontId="2" fillId="0" borderId="6" xfId="1" applyNumberFormat="1" applyFill="1" applyBorder="1"/>
    <xf numFmtId="164" fontId="2" fillId="0" borderId="9" xfId="1" applyNumberFormat="1" applyFill="1" applyBorder="1"/>
    <xf numFmtId="3" fontId="0" fillId="0" borderId="0" xfId="0" applyNumberFormat="1" applyFill="1" applyBorder="1"/>
    <xf numFmtId="39" fontId="0" fillId="0" borderId="0" xfId="0" applyNumberFormat="1" applyFill="1" applyBorder="1"/>
    <xf numFmtId="0" fontId="0" fillId="0" borderId="0" xfId="0" applyFill="1" applyBorder="1"/>
    <xf numFmtId="0" fontId="5" fillId="0" borderId="0" xfId="0" applyFont="1" applyBorder="1"/>
    <xf numFmtId="164" fontId="0" fillId="0" borderId="0" xfId="0" applyNumberFormat="1" applyBorder="1"/>
  </cellXfs>
  <cellStyles count="6">
    <cellStyle name="Comma" xfId="1" builtinId="3"/>
    <cellStyle name="Comma 2" xfId="3"/>
    <cellStyle name="Normal" xfId="0" builtinId="0"/>
    <cellStyle name="Normal 2" xfId="4"/>
    <cellStyle name="Normal 3" xfId="5"/>
    <cellStyle name="Normal_AllinCoreRecalculated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tabSelected="1" workbookViewId="0">
      <pane xSplit="2" topLeftCell="C1" activePane="topRight" state="frozenSplit"/>
      <selection pane="topRight" activeCell="C15" sqref="C15"/>
    </sheetView>
  </sheetViews>
  <sheetFormatPr defaultColWidth="9.140625" defaultRowHeight="12.75" x14ac:dyDescent="0.2"/>
  <cols>
    <col min="1" max="1" width="17.42578125" style="19" customWidth="1"/>
    <col min="2" max="2" width="12.7109375" style="6" customWidth="1"/>
    <col min="3" max="3" width="13.85546875" style="13" customWidth="1"/>
    <col min="4" max="14" width="12.28515625" style="13" customWidth="1"/>
    <col min="15" max="15" width="20" style="30" bestFit="1" customWidth="1"/>
    <col min="16" max="16" width="9.140625" style="6"/>
    <col min="17" max="17" width="10.42578125" style="6" bestFit="1" customWidth="1"/>
    <col min="18" max="16384" width="9.140625" style="6"/>
  </cols>
  <sheetData>
    <row r="1" spans="1:17" x14ac:dyDescent="0.2">
      <c r="A1" s="1" t="s">
        <v>0</v>
      </c>
      <c r="B1" s="2"/>
      <c r="C1" s="3"/>
      <c r="D1" s="3"/>
      <c r="E1" s="4"/>
      <c r="F1" s="4"/>
      <c r="G1" s="4"/>
      <c r="H1" s="4"/>
      <c r="I1" s="4"/>
      <c r="J1" s="4"/>
      <c r="K1" s="4"/>
      <c r="L1" s="4"/>
      <c r="M1" s="4"/>
      <c r="N1" s="4"/>
      <c r="O1" s="2"/>
    </row>
    <row r="2" spans="1:17" x14ac:dyDescent="0.2">
      <c r="A2" s="7" t="s">
        <v>1</v>
      </c>
      <c r="B2" s="5"/>
      <c r="C2" s="4"/>
      <c r="D2" s="4"/>
      <c r="E2" s="4"/>
      <c r="F2" s="4"/>
      <c r="G2" s="4"/>
      <c r="H2" s="4"/>
      <c r="I2" s="4"/>
      <c r="J2" s="4"/>
      <c r="K2" s="4"/>
      <c r="L2" s="4"/>
      <c r="M2" s="4"/>
      <c r="N2" s="4"/>
      <c r="O2" s="2"/>
    </row>
    <row r="3" spans="1:17" x14ac:dyDescent="0.2">
      <c r="A3" s="7" t="s">
        <v>2</v>
      </c>
      <c r="B3" s="5"/>
      <c r="C3" s="4"/>
      <c r="D3" s="4"/>
      <c r="E3" s="4"/>
      <c r="F3" s="4"/>
      <c r="G3" s="4"/>
      <c r="H3" s="4"/>
      <c r="I3" s="4"/>
      <c r="J3" s="4"/>
      <c r="K3" s="4"/>
      <c r="L3" s="4"/>
      <c r="M3" s="4"/>
      <c r="N3" s="4"/>
      <c r="O3" s="2"/>
    </row>
    <row r="4" spans="1:17" x14ac:dyDescent="0.2">
      <c r="A4" s="7"/>
      <c r="B4" s="5"/>
      <c r="C4" s="4"/>
      <c r="D4" s="4"/>
      <c r="E4" s="4"/>
      <c r="F4" s="4"/>
      <c r="G4" s="4"/>
      <c r="H4" s="4"/>
      <c r="I4" s="4"/>
      <c r="J4" s="4"/>
      <c r="K4" s="4"/>
      <c r="L4" s="4"/>
      <c r="M4" s="4"/>
      <c r="N4" s="4"/>
      <c r="O4" s="2"/>
    </row>
    <row r="5" spans="1:17" x14ac:dyDescent="0.2">
      <c r="A5" s="7"/>
      <c r="B5" s="5"/>
      <c r="C5" s="4"/>
      <c r="D5" s="4"/>
      <c r="E5" s="4"/>
      <c r="F5" s="4"/>
      <c r="G5" s="4"/>
      <c r="H5" s="4"/>
      <c r="I5" s="4"/>
      <c r="J5" s="4"/>
      <c r="K5" s="4"/>
      <c r="L5" s="4"/>
      <c r="M5" s="4"/>
      <c r="N5" s="4"/>
      <c r="O5" s="2"/>
    </row>
    <row r="6" spans="1:17" x14ac:dyDescent="0.2">
      <c r="A6" s="7"/>
      <c r="B6" s="5"/>
      <c r="C6" s="8"/>
      <c r="D6" s="4"/>
      <c r="E6" s="4"/>
      <c r="F6" s="4"/>
      <c r="G6" s="4"/>
      <c r="H6" s="4"/>
      <c r="I6" s="4"/>
      <c r="J6" s="4"/>
      <c r="K6" s="4"/>
      <c r="L6" s="4"/>
      <c r="M6" s="4"/>
      <c r="N6" s="4"/>
      <c r="O6" s="2"/>
    </row>
    <row r="7" spans="1:17" x14ac:dyDescent="0.2">
      <c r="A7" s="7"/>
      <c r="B7" s="5"/>
      <c r="C7" s="4"/>
      <c r="D7" s="4"/>
      <c r="E7" s="4"/>
      <c r="F7" s="4"/>
      <c r="G7" s="4"/>
      <c r="H7" s="4"/>
      <c r="I7" s="4"/>
      <c r="J7" s="4"/>
      <c r="K7" s="4"/>
      <c r="L7" s="4"/>
      <c r="M7" s="4"/>
      <c r="N7" s="4"/>
      <c r="O7" s="1"/>
    </row>
    <row r="8" spans="1:17" x14ac:dyDescent="0.2">
      <c r="A8" s="9"/>
      <c r="B8" s="10"/>
      <c r="C8" s="11" t="s">
        <v>3</v>
      </c>
      <c r="D8" s="11" t="s">
        <v>4</v>
      </c>
      <c r="E8" s="11" t="s">
        <v>5</v>
      </c>
      <c r="F8" s="11" t="s">
        <v>6</v>
      </c>
      <c r="G8" s="11" t="s">
        <v>7</v>
      </c>
      <c r="H8" s="11" t="s">
        <v>8</v>
      </c>
      <c r="I8" s="11" t="s">
        <v>9</v>
      </c>
      <c r="J8" s="11" t="s">
        <v>10</v>
      </c>
      <c r="K8" s="11" t="s">
        <v>11</v>
      </c>
      <c r="L8" s="11" t="s">
        <v>12</v>
      </c>
      <c r="M8" s="11" t="s">
        <v>13</v>
      </c>
      <c r="N8" s="11" t="s">
        <v>14</v>
      </c>
      <c r="O8" s="23" t="s">
        <v>15</v>
      </c>
    </row>
    <row r="9" spans="1:17" x14ac:dyDescent="0.2">
      <c r="A9" s="12" t="s">
        <v>16</v>
      </c>
      <c r="B9" s="6" t="s">
        <v>17</v>
      </c>
      <c r="C9" s="13">
        <v>556354</v>
      </c>
      <c r="D9" s="13">
        <v>556936</v>
      </c>
      <c r="E9" s="13">
        <v>557348</v>
      </c>
      <c r="F9" s="13">
        <v>557591</v>
      </c>
      <c r="G9" s="13">
        <v>556845</v>
      </c>
      <c r="H9" s="13">
        <v>557225</v>
      </c>
      <c r="I9" s="13">
        <v>557380</v>
      </c>
      <c r="J9" s="13">
        <v>557997</v>
      </c>
      <c r="K9" s="13">
        <v>558295</v>
      </c>
      <c r="L9" s="13">
        <v>558527</v>
      </c>
      <c r="M9" s="13">
        <v>559028</v>
      </c>
      <c r="N9" s="13">
        <v>559278</v>
      </c>
      <c r="O9" s="24">
        <f>AVERAGE(C9:N9)</f>
        <v>557733.66666666663</v>
      </c>
      <c r="Q9" s="32"/>
    </row>
    <row r="10" spans="1:17" x14ac:dyDescent="0.2">
      <c r="A10" s="12"/>
      <c r="O10" s="24"/>
    </row>
    <row r="11" spans="1:17" x14ac:dyDescent="0.2">
      <c r="A11" s="14"/>
      <c r="B11" s="6" t="s">
        <v>18</v>
      </c>
      <c r="C11" s="13">
        <v>382521431</v>
      </c>
      <c r="D11" s="15">
        <v>306574809</v>
      </c>
      <c r="E11" s="13">
        <v>353703962</v>
      </c>
      <c r="F11" s="13">
        <v>292385691</v>
      </c>
      <c r="G11" s="13">
        <v>268593827</v>
      </c>
      <c r="H11" s="13">
        <v>288375461</v>
      </c>
      <c r="I11" s="13">
        <v>297989096</v>
      </c>
      <c r="J11" s="13">
        <v>295099183</v>
      </c>
      <c r="K11" s="13">
        <v>301001203</v>
      </c>
      <c r="L11" s="13">
        <v>253242175</v>
      </c>
      <c r="M11" s="13">
        <v>314229663.55699998</v>
      </c>
      <c r="N11" s="13">
        <v>335056840.55400002</v>
      </c>
      <c r="O11" s="24">
        <f>SUM(C11:N11)</f>
        <v>3688773342.1110001</v>
      </c>
      <c r="Q11" s="32"/>
    </row>
    <row r="12" spans="1:17" x14ac:dyDescent="0.2">
      <c r="A12" s="14"/>
      <c r="O12" s="24"/>
    </row>
    <row r="13" spans="1:17" x14ac:dyDescent="0.2">
      <c r="A13" s="12" t="s">
        <v>19</v>
      </c>
      <c r="B13" s="6" t="s">
        <v>17</v>
      </c>
      <c r="C13" s="13">
        <v>5838</v>
      </c>
      <c r="D13" s="13">
        <v>4925</v>
      </c>
      <c r="E13" s="13">
        <v>6670</v>
      </c>
      <c r="F13" s="13">
        <v>4894</v>
      </c>
      <c r="G13" s="13">
        <v>5664</v>
      </c>
      <c r="H13" s="13">
        <v>5506</v>
      </c>
      <c r="I13" s="13">
        <v>5520</v>
      </c>
      <c r="J13" s="13">
        <v>5953</v>
      </c>
      <c r="K13" s="15">
        <v>5404</v>
      </c>
      <c r="L13" s="13">
        <v>5471</v>
      </c>
      <c r="M13" s="13">
        <v>5402</v>
      </c>
      <c r="N13" s="13">
        <v>5402</v>
      </c>
      <c r="O13" s="24">
        <f>AVERAGE(C13:N13)</f>
        <v>5554.083333333333</v>
      </c>
      <c r="Q13" s="32"/>
    </row>
    <row r="14" spans="1:17" x14ac:dyDescent="0.2">
      <c r="A14" s="14"/>
      <c r="O14" s="24"/>
    </row>
    <row r="15" spans="1:17" x14ac:dyDescent="0.2">
      <c r="A15" s="14"/>
      <c r="B15" s="6" t="s">
        <v>18</v>
      </c>
      <c r="C15" s="13">
        <v>817441</v>
      </c>
      <c r="D15" s="15">
        <v>695369</v>
      </c>
      <c r="E15" s="13">
        <v>896350</v>
      </c>
      <c r="F15" s="13">
        <v>730241</v>
      </c>
      <c r="G15" s="13">
        <v>810541</v>
      </c>
      <c r="H15" s="13">
        <v>769763</v>
      </c>
      <c r="I15" s="13">
        <v>773902</v>
      </c>
      <c r="J15" s="13">
        <v>769211</v>
      </c>
      <c r="K15" s="13">
        <v>789730</v>
      </c>
      <c r="L15" s="13">
        <v>730382</v>
      </c>
      <c r="M15" s="13">
        <v>932395</v>
      </c>
      <c r="N15" s="13">
        <v>902594</v>
      </c>
      <c r="O15" s="24">
        <f t="shared" ref="O15" si="0">SUM(C15:N15)</f>
        <v>9617919</v>
      </c>
      <c r="Q15" s="32"/>
    </row>
    <row r="16" spans="1:17" x14ac:dyDescent="0.2">
      <c r="A16" s="16"/>
      <c r="B16" s="17"/>
      <c r="C16" s="18"/>
      <c r="D16" s="18"/>
      <c r="E16" s="18"/>
      <c r="F16" s="18"/>
      <c r="G16" s="18"/>
      <c r="H16" s="18"/>
      <c r="I16" s="18"/>
      <c r="J16" s="18"/>
      <c r="K16" s="18"/>
      <c r="L16" s="18"/>
      <c r="M16" s="18"/>
      <c r="N16" s="18"/>
      <c r="O16" s="25"/>
    </row>
    <row r="17" spans="1:17" x14ac:dyDescent="0.2">
      <c r="A17" s="12" t="s">
        <v>20</v>
      </c>
      <c r="B17" s="6" t="s">
        <v>17</v>
      </c>
      <c r="C17" s="13">
        <f t="shared" ref="C17:L17" si="1">C9+C13</f>
        <v>562192</v>
      </c>
      <c r="D17" s="13">
        <f t="shared" si="1"/>
        <v>561861</v>
      </c>
      <c r="E17" s="13">
        <f t="shared" si="1"/>
        <v>564018</v>
      </c>
      <c r="F17" s="13">
        <f t="shared" si="1"/>
        <v>562485</v>
      </c>
      <c r="G17" s="13">
        <f t="shared" si="1"/>
        <v>562509</v>
      </c>
      <c r="H17" s="13">
        <f t="shared" si="1"/>
        <v>562731</v>
      </c>
      <c r="I17" s="13">
        <f t="shared" si="1"/>
        <v>562900</v>
      </c>
      <c r="J17" s="13">
        <f t="shared" si="1"/>
        <v>563950</v>
      </c>
      <c r="K17" s="13">
        <f t="shared" si="1"/>
        <v>563699</v>
      </c>
      <c r="L17" s="13">
        <f t="shared" si="1"/>
        <v>563998</v>
      </c>
      <c r="M17" s="13">
        <f>M9+M13</f>
        <v>564430</v>
      </c>
      <c r="N17" s="13">
        <f>N9+N13</f>
        <v>564680</v>
      </c>
      <c r="O17" s="26">
        <f>AVERAGE(C17:N17)</f>
        <v>563287.75</v>
      </c>
      <c r="Q17" s="32"/>
    </row>
    <row r="18" spans="1:17" x14ac:dyDescent="0.2">
      <c r="A18" s="14"/>
      <c r="O18" s="26"/>
    </row>
    <row r="19" spans="1:17" x14ac:dyDescent="0.2">
      <c r="A19" s="16"/>
      <c r="B19" s="17" t="s">
        <v>18</v>
      </c>
      <c r="C19" s="18">
        <f t="shared" ref="C19:L19" si="2">C11+C15</f>
        <v>383338872</v>
      </c>
      <c r="D19" s="18">
        <f t="shared" si="2"/>
        <v>307270178</v>
      </c>
      <c r="E19" s="18">
        <f t="shared" si="2"/>
        <v>354600312</v>
      </c>
      <c r="F19" s="18">
        <f t="shared" si="2"/>
        <v>293115932</v>
      </c>
      <c r="G19" s="18">
        <f t="shared" si="2"/>
        <v>269404368</v>
      </c>
      <c r="H19" s="18">
        <f t="shared" si="2"/>
        <v>289145224</v>
      </c>
      <c r="I19" s="18">
        <f t="shared" si="2"/>
        <v>298762998</v>
      </c>
      <c r="J19" s="18">
        <f t="shared" si="2"/>
        <v>295868394</v>
      </c>
      <c r="K19" s="18">
        <f t="shared" si="2"/>
        <v>301790933</v>
      </c>
      <c r="L19" s="18">
        <f t="shared" si="2"/>
        <v>253972557</v>
      </c>
      <c r="M19" s="18">
        <f>M11+M15</f>
        <v>315162058.55699998</v>
      </c>
      <c r="N19" s="18">
        <f>N11+N15</f>
        <v>335959434.55400002</v>
      </c>
      <c r="O19" s="27">
        <f>SUM(C19:N19)</f>
        <v>3698391261.1110001</v>
      </c>
      <c r="Q19" s="32"/>
    </row>
    <row r="20" spans="1:17" x14ac:dyDescent="0.2">
      <c r="O20" s="15"/>
    </row>
    <row r="21" spans="1:17" x14ac:dyDescent="0.2">
      <c r="A21" s="31" t="s">
        <v>28</v>
      </c>
      <c r="O21" s="15"/>
    </row>
    <row r="22" spans="1:17" x14ac:dyDescent="0.2">
      <c r="A22" s="31" t="s">
        <v>29</v>
      </c>
      <c r="O22" s="15"/>
    </row>
    <row r="23" spans="1:17" x14ac:dyDescent="0.2">
      <c r="O23" s="28"/>
    </row>
    <row r="24" spans="1:17" x14ac:dyDescent="0.2">
      <c r="A24" s="9"/>
      <c r="B24" s="10"/>
      <c r="C24" s="11" t="s">
        <v>3</v>
      </c>
      <c r="D24" s="11" t="s">
        <v>4</v>
      </c>
      <c r="E24" s="11" t="s">
        <v>5</v>
      </c>
      <c r="F24" s="11" t="s">
        <v>6</v>
      </c>
      <c r="G24" s="11" t="s">
        <v>7</v>
      </c>
      <c r="H24" s="11" t="s">
        <v>8</v>
      </c>
      <c r="I24" s="11" t="s">
        <v>9</v>
      </c>
      <c r="J24" s="11" t="s">
        <v>10</v>
      </c>
      <c r="K24" s="11" t="s">
        <v>11</v>
      </c>
      <c r="L24" s="11" t="s">
        <v>12</v>
      </c>
      <c r="M24" s="11" t="s">
        <v>13</v>
      </c>
      <c r="N24" s="11" t="s">
        <v>14</v>
      </c>
      <c r="O24" s="23" t="s">
        <v>15</v>
      </c>
    </row>
    <row r="25" spans="1:17" x14ac:dyDescent="0.2">
      <c r="A25" s="12" t="s">
        <v>21</v>
      </c>
      <c r="B25" s="6" t="s">
        <v>17</v>
      </c>
      <c r="C25" s="13">
        <v>53941</v>
      </c>
      <c r="D25" s="13">
        <v>54027</v>
      </c>
      <c r="E25" s="13">
        <v>54097</v>
      </c>
      <c r="F25" s="13">
        <v>54185</v>
      </c>
      <c r="G25" s="13">
        <v>54304</v>
      </c>
      <c r="H25" s="13">
        <v>54526</v>
      </c>
      <c r="I25" s="13">
        <v>54605</v>
      </c>
      <c r="J25" s="13">
        <v>54699</v>
      </c>
      <c r="K25" s="13">
        <v>54735</v>
      </c>
      <c r="L25" s="13">
        <v>54726</v>
      </c>
      <c r="M25" s="13">
        <v>54740</v>
      </c>
      <c r="N25" s="13">
        <v>54960</v>
      </c>
      <c r="O25" s="24">
        <f>AVERAGE(C25:N25)</f>
        <v>54462.083333333336</v>
      </c>
      <c r="Q25" s="32"/>
    </row>
    <row r="26" spans="1:17" x14ac:dyDescent="0.2">
      <c r="A26" s="12"/>
      <c r="O26" s="26"/>
    </row>
    <row r="27" spans="1:17" x14ac:dyDescent="0.2">
      <c r="A27" s="14"/>
      <c r="B27" s="6" t="s">
        <v>18</v>
      </c>
      <c r="C27" s="13">
        <v>56172766</v>
      </c>
      <c r="D27" s="13">
        <v>47138325</v>
      </c>
      <c r="E27" s="13">
        <v>54976111</v>
      </c>
      <c r="F27" s="13">
        <v>46910167</v>
      </c>
      <c r="G27" s="13">
        <v>45801111</v>
      </c>
      <c r="H27" s="13">
        <v>50408228</v>
      </c>
      <c r="I27" s="13">
        <v>51574256</v>
      </c>
      <c r="J27" s="13">
        <v>51770951</v>
      </c>
      <c r="K27" s="13">
        <v>53868325</v>
      </c>
      <c r="L27" s="13">
        <v>45066066</v>
      </c>
      <c r="M27" s="13">
        <v>49665659.101999991</v>
      </c>
      <c r="N27" s="13">
        <v>50547997.670000002</v>
      </c>
      <c r="O27" s="24">
        <f>SUM(C27:N27)</f>
        <v>603899962.77199996</v>
      </c>
      <c r="Q27" s="32"/>
    </row>
    <row r="28" spans="1:17" x14ac:dyDescent="0.2">
      <c r="A28" s="14"/>
      <c r="O28" s="24"/>
    </row>
    <row r="29" spans="1:17" x14ac:dyDescent="0.2">
      <c r="A29" s="12" t="s">
        <v>22</v>
      </c>
      <c r="B29" s="6" t="s">
        <v>17</v>
      </c>
      <c r="C29" s="13">
        <v>544</v>
      </c>
      <c r="D29" s="13">
        <v>545</v>
      </c>
      <c r="E29" s="13">
        <v>545</v>
      </c>
      <c r="F29" s="13">
        <v>545</v>
      </c>
      <c r="G29" s="13">
        <v>546</v>
      </c>
      <c r="H29" s="13">
        <v>546</v>
      </c>
      <c r="I29" s="13">
        <v>547</v>
      </c>
      <c r="J29" s="13">
        <v>549</v>
      </c>
      <c r="K29" s="13">
        <v>563</v>
      </c>
      <c r="L29" s="13">
        <v>562</v>
      </c>
      <c r="M29" s="15">
        <v>562</v>
      </c>
      <c r="N29" s="13">
        <v>562</v>
      </c>
      <c r="O29" s="24">
        <f>AVERAGE(C29:N29)</f>
        <v>551.33333333333337</v>
      </c>
      <c r="Q29" s="32"/>
    </row>
    <row r="30" spans="1:17" x14ac:dyDescent="0.2">
      <c r="A30" s="14"/>
      <c r="O30" s="26"/>
    </row>
    <row r="31" spans="1:17" x14ac:dyDescent="0.2">
      <c r="A31" s="14"/>
      <c r="B31" s="6" t="s">
        <v>18</v>
      </c>
      <c r="C31" s="13">
        <v>2237421</v>
      </c>
      <c r="D31" s="15">
        <v>2228249</v>
      </c>
      <c r="E31" s="13">
        <v>4428239</v>
      </c>
      <c r="F31" s="13">
        <v>42731</v>
      </c>
      <c r="G31" s="13">
        <v>2236980</v>
      </c>
      <c r="H31" s="13">
        <v>2233256</v>
      </c>
      <c r="I31" s="13">
        <v>2233590</v>
      </c>
      <c r="J31" s="13">
        <v>4427737</v>
      </c>
      <c r="K31" s="13">
        <v>2236519</v>
      </c>
      <c r="L31" s="13">
        <v>1841724</v>
      </c>
      <c r="M31" s="13">
        <v>3572065</v>
      </c>
      <c r="N31" s="13">
        <v>2700833</v>
      </c>
      <c r="O31" s="24">
        <f>SUM(C31:N31)</f>
        <v>30419344</v>
      </c>
      <c r="Q31" s="32"/>
    </row>
    <row r="32" spans="1:17" x14ac:dyDescent="0.2">
      <c r="A32" s="14"/>
      <c r="O32" s="25"/>
    </row>
    <row r="33" spans="1:17" x14ac:dyDescent="0.2">
      <c r="A33" s="20" t="s">
        <v>23</v>
      </c>
      <c r="B33" s="10" t="s">
        <v>17</v>
      </c>
      <c r="C33" s="21">
        <f t="shared" ref="C33:L33" si="3">C25+C29</f>
        <v>54485</v>
      </c>
      <c r="D33" s="21">
        <f t="shared" si="3"/>
        <v>54572</v>
      </c>
      <c r="E33" s="21">
        <f t="shared" si="3"/>
        <v>54642</v>
      </c>
      <c r="F33" s="21">
        <f t="shared" si="3"/>
        <v>54730</v>
      </c>
      <c r="G33" s="21">
        <f t="shared" si="3"/>
        <v>54850</v>
      </c>
      <c r="H33" s="21">
        <f t="shared" si="3"/>
        <v>55072</v>
      </c>
      <c r="I33" s="21">
        <f t="shared" si="3"/>
        <v>55152</v>
      </c>
      <c r="J33" s="21">
        <f t="shared" si="3"/>
        <v>55248</v>
      </c>
      <c r="K33" s="21">
        <f t="shared" si="3"/>
        <v>55298</v>
      </c>
      <c r="L33" s="21">
        <f t="shared" si="3"/>
        <v>55288</v>
      </c>
      <c r="M33" s="21">
        <f>M25+M29</f>
        <v>55302</v>
      </c>
      <c r="N33" s="21">
        <f>N25+N29</f>
        <v>55522</v>
      </c>
      <c r="O33" s="26">
        <f>AVERAGE(C33:N33)</f>
        <v>55013.416666666664</v>
      </c>
      <c r="Q33" s="32"/>
    </row>
    <row r="34" spans="1:17" x14ac:dyDescent="0.2">
      <c r="A34" s="14" t="s">
        <v>24</v>
      </c>
      <c r="O34" s="26"/>
    </row>
    <row r="35" spans="1:17" x14ac:dyDescent="0.2">
      <c r="A35" s="16"/>
      <c r="B35" s="17" t="s">
        <v>18</v>
      </c>
      <c r="C35" s="18">
        <f t="shared" ref="C35:L35" si="4">C27+C31</f>
        <v>58410187</v>
      </c>
      <c r="D35" s="18">
        <f t="shared" si="4"/>
        <v>49366574</v>
      </c>
      <c r="E35" s="18">
        <f t="shared" si="4"/>
        <v>59404350</v>
      </c>
      <c r="F35" s="18">
        <f t="shared" si="4"/>
        <v>46952898</v>
      </c>
      <c r="G35" s="18">
        <f t="shared" si="4"/>
        <v>48038091</v>
      </c>
      <c r="H35" s="18">
        <f t="shared" si="4"/>
        <v>52641484</v>
      </c>
      <c r="I35" s="18">
        <f t="shared" si="4"/>
        <v>53807846</v>
      </c>
      <c r="J35" s="18">
        <f t="shared" si="4"/>
        <v>56198688</v>
      </c>
      <c r="K35" s="18">
        <f t="shared" si="4"/>
        <v>56104844</v>
      </c>
      <c r="L35" s="18">
        <f t="shared" si="4"/>
        <v>46907790</v>
      </c>
      <c r="M35" s="18">
        <f>M27+M31</f>
        <v>53237724.101999991</v>
      </c>
      <c r="N35" s="18">
        <f>N27+N31</f>
        <v>53248830.670000002</v>
      </c>
      <c r="O35" s="27">
        <f>SUM(C35:N35)</f>
        <v>634319306.77199996</v>
      </c>
      <c r="Q35" s="32"/>
    </row>
    <row r="36" spans="1:17" x14ac:dyDescent="0.2">
      <c r="O36" s="15"/>
    </row>
    <row r="37" spans="1:17" x14ac:dyDescent="0.2">
      <c r="O37" s="15"/>
    </row>
    <row r="38" spans="1:17" x14ac:dyDescent="0.2">
      <c r="O38" s="15"/>
    </row>
    <row r="39" spans="1:17" x14ac:dyDescent="0.2">
      <c r="A39" s="20"/>
      <c r="B39" s="10"/>
      <c r="C39" s="11" t="s">
        <v>3</v>
      </c>
      <c r="D39" s="11" t="s">
        <v>4</v>
      </c>
      <c r="E39" s="11" t="s">
        <v>5</v>
      </c>
      <c r="F39" s="11" t="s">
        <v>6</v>
      </c>
      <c r="G39" s="11" t="s">
        <v>7</v>
      </c>
      <c r="H39" s="11" t="s">
        <v>8</v>
      </c>
      <c r="I39" s="11" t="s">
        <v>9</v>
      </c>
      <c r="J39" s="11" t="s">
        <v>10</v>
      </c>
      <c r="K39" s="11" t="s">
        <v>11</v>
      </c>
      <c r="L39" s="11" t="s">
        <v>12</v>
      </c>
      <c r="M39" s="11" t="s">
        <v>13</v>
      </c>
      <c r="N39" s="11" t="s">
        <v>14</v>
      </c>
      <c r="O39" s="23" t="s">
        <v>15</v>
      </c>
    </row>
    <row r="40" spans="1:17" x14ac:dyDescent="0.2">
      <c r="A40" s="12" t="s">
        <v>25</v>
      </c>
      <c r="B40" s="6" t="s">
        <v>17</v>
      </c>
      <c r="C40" s="13">
        <f t="shared" ref="C40:M40" si="5">C17+C33</f>
        <v>616677</v>
      </c>
      <c r="D40" s="13">
        <f t="shared" si="5"/>
        <v>616433</v>
      </c>
      <c r="E40" s="13">
        <f t="shared" si="5"/>
        <v>618660</v>
      </c>
      <c r="F40" s="13">
        <f t="shared" si="5"/>
        <v>617215</v>
      </c>
      <c r="G40" s="13">
        <f t="shared" si="5"/>
        <v>617359</v>
      </c>
      <c r="H40" s="13">
        <f t="shared" si="5"/>
        <v>617803</v>
      </c>
      <c r="I40" s="13">
        <f t="shared" si="5"/>
        <v>618052</v>
      </c>
      <c r="J40" s="13">
        <f t="shared" si="5"/>
        <v>619198</v>
      </c>
      <c r="K40" s="13">
        <f t="shared" si="5"/>
        <v>618997</v>
      </c>
      <c r="L40" s="13">
        <f t="shared" si="5"/>
        <v>619286</v>
      </c>
      <c r="M40" s="13">
        <f t="shared" si="5"/>
        <v>619732</v>
      </c>
      <c r="N40" s="13">
        <f>N17+N33</f>
        <v>620202</v>
      </c>
      <c r="O40" s="26">
        <f>AVERAGE(C40:N40)</f>
        <v>618301.16666666663</v>
      </c>
      <c r="Q40" s="32"/>
    </row>
    <row r="41" spans="1:17" x14ac:dyDescent="0.2">
      <c r="A41" s="12" t="s">
        <v>26</v>
      </c>
      <c r="O41" s="26"/>
    </row>
    <row r="42" spans="1:17" x14ac:dyDescent="0.2">
      <c r="A42" s="22" t="s">
        <v>24</v>
      </c>
      <c r="B42" s="17" t="s">
        <v>18</v>
      </c>
      <c r="C42" s="18">
        <f t="shared" ref="C42:M42" si="6">C19+C35</f>
        <v>441749059</v>
      </c>
      <c r="D42" s="18">
        <f t="shared" si="6"/>
        <v>356636752</v>
      </c>
      <c r="E42" s="18">
        <f t="shared" si="6"/>
        <v>414004662</v>
      </c>
      <c r="F42" s="18">
        <f t="shared" si="6"/>
        <v>340068830</v>
      </c>
      <c r="G42" s="18">
        <f t="shared" si="6"/>
        <v>317442459</v>
      </c>
      <c r="H42" s="18">
        <f t="shared" si="6"/>
        <v>341786708</v>
      </c>
      <c r="I42" s="18">
        <f t="shared" si="6"/>
        <v>352570844</v>
      </c>
      <c r="J42" s="18">
        <f t="shared" si="6"/>
        <v>352067082</v>
      </c>
      <c r="K42" s="18">
        <f t="shared" si="6"/>
        <v>357895777</v>
      </c>
      <c r="L42" s="18">
        <f t="shared" si="6"/>
        <v>300880347</v>
      </c>
      <c r="M42" s="18">
        <f t="shared" si="6"/>
        <v>368399782.65899998</v>
      </c>
      <c r="N42" s="18">
        <f>N19+N35</f>
        <v>389208265.22400004</v>
      </c>
      <c r="O42" s="27">
        <f>SUM(C42:N42)</f>
        <v>4332710567.8830004</v>
      </c>
      <c r="Q42" s="32"/>
    </row>
    <row r="44" spans="1:17" x14ac:dyDescent="0.2">
      <c r="O44" s="29"/>
    </row>
    <row r="46" spans="1:17" x14ac:dyDescent="0.2">
      <c r="A46" s="19" t="s">
        <v>27</v>
      </c>
    </row>
  </sheetData>
  <printOptions horizontalCentered="1" gridLines="1"/>
  <pageMargins left="0.25" right="0.25" top="1" bottom="0.5" header="0.5" footer="0.25"/>
  <pageSetup scale="70" orientation="landscape" r:id="rId1"/>
  <headerFooter alignWithMargins="0">
    <oddFooter>&amp;L&amp;F   &amp;A&amp;CPage &amp;P&amp;R&amp;D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 &amp; Small ALL 2017</vt:lpstr>
    </vt:vector>
  </TitlesOfParts>
  <Company>IBERDROLA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Michaud</dc:creator>
  <cp:lastModifiedBy>Iberdrola S.A.</cp:lastModifiedBy>
  <dcterms:created xsi:type="dcterms:W3CDTF">2017-11-06T15:12:59Z</dcterms:created>
  <dcterms:modified xsi:type="dcterms:W3CDTF">2018-08-09T11:54:48Z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800413634</vt:i4>
  </property>
  <property fmtid="{D5CDD505-2E9C-101B-9397-08002B2CF9AE}" pid="3" name="_NewReviewCycle">
    <vt:lpwstr/>
  </property>
  <property fmtid="{D5CDD505-2E9C-101B-9397-08002B2CF9AE}" pid="4" name="_EmailSubject">
    <vt:lpwstr>SOP Bid Files</vt:lpwstr>
  </property>
  <property fmtid="{D5CDD505-2E9C-101B-9397-08002B2CF9AE}" pid="5" name="_AuthorEmail">
    <vt:lpwstr>Ann.Theriault@cmpco.com</vt:lpwstr>
  </property>
  <property fmtid="{D5CDD505-2E9C-101B-9397-08002B2CF9AE}" pid="6" name="_AuthorEmailDisplayName">
    <vt:lpwstr>Theriault, Ann L.</vt:lpwstr>
  </property>
  <property fmtid="{D5CDD505-2E9C-101B-9397-08002B2CF9AE}" pid="7" name="_ReviewingToolsShownOnce">
    <vt:lpwstr/>
  </property>
</Properties>
</file>