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340" windowHeight="6030" activeTab="0"/>
  </bookViews>
  <sheets>
    <sheet name="Large_MPUC All Customers" sheetId="1" r:id="rId1"/>
    <sheet name="Large_MPUC SOP Only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<sst xmlns="http://schemas.openxmlformats.org/spreadsheetml/2006/main" count="146" uniqueCount="31">
  <si>
    <t>Central Maine Power Company</t>
  </si>
  <si>
    <t>Large Non-Residential Class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</si>
  <si>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</si>
  <si>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</si>
  <si>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</si>
  <si>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</si>
  <si>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</si>
  <si>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</si>
  <si>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</si>
  <si>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</si>
  <si>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</si>
  <si>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</si>
  <si>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</si>
  <si>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</si>
  <si>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Total (1)</t>
  </si>
  <si>
    <t>IGS-S</t>
  </si>
  <si>
    <t>Customers</t>
  </si>
  <si>
    <t>On Peak kWh</t>
  </si>
  <si>
    <t>Shoulder kWh</t>
  </si>
  <si>
    <t>Off-Peak kWh</t>
  </si>
  <si>
    <t>Total kWh</t>
  </si>
  <si>
    <t>On Peak kW</t>
  </si>
  <si>
    <t>Shoulder kW</t>
  </si>
  <si>
    <t>IGS-P</t>
  </si>
  <si>
    <t>LGS-S</t>
  </si>
  <si>
    <t>LGS-P</t>
  </si>
  <si>
    <t xml:space="preserve">LGS-ST </t>
  </si>
  <si>
    <t>LGS-T  2/</t>
  </si>
  <si>
    <t xml:space="preserve">Total </t>
  </si>
  <si>
    <t>2013 Billing Units - SOP Only Customers - As Billed</t>
  </si>
  <si>
    <t>(1)  Customers are average year-to-date customers.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</si>
</sst>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00000_);_(* \(#,##0.000000\);_(* &quot;-&quot;??_);_(@_)"/>
    <numFmt numFmtId="168" formatCode="0.000000%"/>
    <numFmt numFmtId="169" formatCode="#,##0.000000_);\(#,##0.000000\)"/>
    <numFmt numFmtId="170" formatCode="#,##0.0"/>
    <numFmt numFmtId="171" formatCode="#,##0.000"/>
    <numFmt numFmtId="172" formatCode="#,##0.0000"/>
    <numFmt numFmtId="173" formatCode="#,##0.00000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#,##0.000000"/>
    <numFmt numFmtId="178" formatCode="0.0%"/>
    <numFmt numFmtId="179" formatCode="0.000%"/>
    <numFmt numFmtId="180" formatCode="dd/mmm/yy_)"/>
    <numFmt numFmtId="181" formatCode="0.0000%"/>
    <numFmt numFmtId="182" formatCode="0.00000%"/>
    <numFmt numFmtId="183" formatCode="_(&quot;$&quot;* #,##0.0_);_(&quot;$&quot;* \(#,##0.0\);_(&quot;$&quot;* &quot;-&quot;??_);_(@_)"/>
    <numFmt numFmtId="184" formatCode="0.000000"/>
    <numFmt numFmtId="185" formatCode="0_);\(0\)"/>
    <numFmt numFmtId="186" formatCode="_(&quot;$&quot;* #,##0.000000_);_(&quot;$&quot;* \(#,##0.000000\);_(&quot;$&quot;* &quot;-&quot;??_);_(@_)"/>
    <numFmt numFmtId="187" formatCode="#,##0.0_);\(#,##0.0\)"/>
    <numFmt numFmtId="188" formatCode="_(* #,##0.000000_);_(* \(#,##0.000000\);_(* &quot;-&quot;??????_);_(@_)"/>
    <numFmt numFmtId="189" formatCode="_(* #,##0.0000000_);_(* \(#,##0.0000000\);_(* &quot;-&quot;??_);_(@_)"/>
    <numFmt numFmtId="190" formatCode="_(* #,##0.00000000_);_(* \(#,##0.00000000\);_(* &quot;-&quot;??_);_(@_)"/>
    <numFmt numFmtId="191" formatCode="_(* #,##0.000000000_);_(* \(#,##0.000000000\);_(* &quot;-&quot;??_);_(@_)"/>
    <numFmt numFmtId="192" formatCode="#,##0.0000000000"/>
    <numFmt numFmtId="193" formatCode="0.00000"/>
    <numFmt numFmtId="194" formatCode="0.0000000"/>
    <numFmt numFmtId="195" formatCode="0.00000000"/>
    <numFmt numFmtId="196" formatCode="0.000000000"/>
    <numFmt numFmtId="197" formatCode="0.0000"/>
    <numFmt numFmtId="198" formatCode="_(* #,##0.000000000_);_(* \(#,##0.000000000\);_(* &quot;-&quot;?????????_);_(@_)"/>
    <numFmt numFmtId="199" formatCode="0.0"/>
    <numFmt numFmtId="200" formatCode="0.000"/>
    <numFmt numFmtId="201" formatCode="#,##0.0_);[Red]\(#,##0.0\)"/>
    <numFmt numFmtId="202" formatCode="&quot;$&quot;#,##0.00;\(&quot;$&quot;#,##0.00\)"/>
    <numFmt numFmtId="203" formatCode="#,##0.000000000000"/>
    <numFmt numFmtId="204" formatCode="#,##0.0000000000000"/>
    <numFmt numFmtId="205" formatCode="dd\-mmm\-yy"/>
    <numFmt numFmtId="206" formatCode="_(* #,##0.0_);_(* \(#,##0.0\);_(* &quot;-&quot;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ill="1" applyAlignment="1">
      <alignment horizontal="centerContinuous"/>
    </xf>
    <xf numFmtId="165" fontId="0" fillId="0" borderId="0" xfId="15" applyNumberFormat="1" applyFill="1" applyAlignment="1">
      <alignment horizontal="centerContinuous"/>
    </xf>
    <xf numFmtId="0" fontId="0" fillId="0" borderId="0" xfId="0" applyFill="1" applyAlignment="1">
      <alignment/>
    </xf>
    <xf numFmtId="165" fontId="0" fillId="0" borderId="0" xfId="15" applyNumberFormat="1" applyFill="1" applyAlignment="1">
      <alignment/>
    </xf>
    <xf numFmtId="165" fontId="4" fillId="0" borderId="0" xfId="15" applyNumberFormat="1" applyFont="1" applyFill="1" applyAlignment="1">
      <alignment horizontal="centerContinuous" wrapText="1"/>
    </xf>
    <xf numFmtId="0" fontId="4" fillId="0" borderId="0" xfId="0" applyFont="1" applyFill="1" applyAlignment="1">
      <alignment horizontal="centerContinuous" wrapText="1"/>
    </xf>
    <xf numFmtId="0" fontId="0" fillId="0" borderId="0" xfId="0" applyFill="1" applyBorder="1" applyAlignment="1">
      <alignment/>
    </xf>
    <xf numFmtId="165" fontId="3" fillId="0" borderId="4" xfId="15" applyNumberFormat="1" applyFont="1" applyFill="1" applyBorder="1" applyAlignment="1">
      <alignment horizontal="centerContinuous"/>
    </xf>
    <xf numFmtId="0" fontId="3" fillId="0" borderId="4" xfId="21" applyFont="1" applyFill="1" applyBorder="1" applyAlignment="1">
      <alignment horizontal="centerContinuous"/>
      <protection/>
    </xf>
    <xf numFmtId="3" fontId="0" fillId="0" borderId="0" xfId="15" applyNumberForma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22" applyNumberFormat="1" applyFill="1" applyAlignment="1">
      <alignment/>
    </xf>
    <xf numFmtId="3" fontId="0" fillId="0" borderId="4" xfId="0" applyNumberFormat="1" applyFill="1" applyBorder="1" applyAlignment="1">
      <alignment/>
    </xf>
    <xf numFmtId="0" fontId="0" fillId="0" borderId="5" xfId="0" applyFill="1" applyBorder="1" applyAlignment="1">
      <alignment/>
    </xf>
    <xf numFmtId="3" fontId="0" fillId="0" borderId="5" xfId="15" applyNumberFormat="1" applyFill="1" applyBorder="1" applyAlignment="1">
      <alignment/>
    </xf>
    <xf numFmtId="3" fontId="0" fillId="0" borderId="0" xfId="15" applyNumberFormat="1" applyFill="1" applyBorder="1" applyAlignment="1">
      <alignment/>
    </xf>
    <xf numFmtId="3" fontId="0" fillId="0" borderId="6" xfId="15" applyNumberFormat="1" applyFill="1" applyBorder="1" applyAlignment="1">
      <alignment/>
    </xf>
    <xf numFmtId="0" fontId="0" fillId="0" borderId="4" xfId="0" applyFill="1" applyBorder="1" applyAlignment="1">
      <alignment/>
    </xf>
    <xf numFmtId="3" fontId="0" fillId="0" borderId="4" xfId="15" applyNumberFormat="1" applyFill="1" applyBorder="1" applyAlignment="1">
      <alignment/>
    </xf>
    <xf numFmtId="3" fontId="0" fillId="0" borderId="7" xfId="15" applyNumberForma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llinCoreRecalculated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&amp;A\RRR\Standard%20Offer\2013\June\Large%20June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Jan PY"/>
      <sheetName val="Feb PY"/>
      <sheetName val="Mar PY"/>
      <sheetName val="Apr PY"/>
      <sheetName val="May PY"/>
      <sheetName val="Jun PY"/>
      <sheetName val="Jul PY"/>
      <sheetName val="Aug PY"/>
      <sheetName val="Sep PY"/>
      <sheetName val="Oct PY"/>
      <sheetName val="Nov PY"/>
      <sheetName val="Dec PY"/>
      <sheetName val="Summary All PY"/>
      <sheetName val="Summary SOP PY"/>
      <sheetName val="Jan CY"/>
      <sheetName val="Feb CY"/>
      <sheetName val="Mar CY"/>
      <sheetName val="Apr CY"/>
      <sheetName val="May CY"/>
      <sheetName val="June CY"/>
      <sheetName val="July CY"/>
      <sheetName val="August CY"/>
      <sheetName val="Summary All  CY"/>
      <sheetName val="Summary SOP CY"/>
      <sheetName val="Strata Acct Selection"/>
      <sheetName val="Strata Detail"/>
      <sheetName val="Strata Summary"/>
      <sheetName val="Count - Name &amp; Acct"/>
      <sheetName val="Active Accts During SOP Period"/>
      <sheetName val="Count for SOP Period"/>
    </sheetNames>
    <sheetDataSet>
      <sheetData sheetId="15">
        <row r="489">
          <cell r="F489">
            <v>1038360</v>
          </cell>
          <cell r="G489">
            <v>321160</v>
          </cell>
          <cell r="H489">
            <v>279880</v>
          </cell>
          <cell r="I489">
            <v>437320</v>
          </cell>
          <cell r="J489">
            <v>3685.89</v>
          </cell>
          <cell r="K489">
            <v>3010.07</v>
          </cell>
          <cell r="M489">
            <v>9</v>
          </cell>
        </row>
        <row r="492">
          <cell r="F492">
            <v>2323125</v>
          </cell>
          <cell r="G492">
            <v>644850</v>
          </cell>
          <cell r="H492">
            <v>567000</v>
          </cell>
          <cell r="I492">
            <v>1111275</v>
          </cell>
          <cell r="J492">
            <v>5507.419999999999</v>
          </cell>
          <cell r="K492">
            <v>5316.02</v>
          </cell>
          <cell r="M492">
            <v>14</v>
          </cell>
        </row>
        <row r="495">
          <cell r="F495">
            <v>502000</v>
          </cell>
          <cell r="G495">
            <v>153600</v>
          </cell>
          <cell r="H495">
            <v>126400</v>
          </cell>
          <cell r="I495">
            <v>222000</v>
          </cell>
          <cell r="J495">
            <v>1039.6</v>
          </cell>
          <cell r="K495">
            <v>1084.8</v>
          </cell>
          <cell r="M495">
            <v>1</v>
          </cell>
        </row>
        <row r="498">
          <cell r="F498">
            <v>317700</v>
          </cell>
          <cell r="G498">
            <v>102600</v>
          </cell>
          <cell r="H498">
            <v>90000</v>
          </cell>
          <cell r="I498">
            <v>125100</v>
          </cell>
          <cell r="J498">
            <v>1081.8</v>
          </cell>
          <cell r="K498">
            <v>1042.2</v>
          </cell>
          <cell r="M498">
            <v>1</v>
          </cell>
        </row>
        <row r="501">
          <cell r="F501">
            <v>1737753</v>
          </cell>
          <cell r="G501">
            <v>467088</v>
          </cell>
          <cell r="H501">
            <v>406433</v>
          </cell>
          <cell r="I501">
            <v>864232</v>
          </cell>
          <cell r="J501">
            <v>5843.900000000001</v>
          </cell>
          <cell r="K501">
            <v>5348.3</v>
          </cell>
          <cell r="M501">
            <v>12</v>
          </cell>
        </row>
        <row r="504">
          <cell r="F504">
            <v>72000</v>
          </cell>
          <cell r="G504">
            <v>27000</v>
          </cell>
          <cell r="H504">
            <v>14000</v>
          </cell>
          <cell r="I504">
            <v>31000</v>
          </cell>
          <cell r="J504">
            <v>2054</v>
          </cell>
          <cell r="K504">
            <v>2035</v>
          </cell>
          <cell r="M504">
            <v>3</v>
          </cell>
        </row>
      </sheetData>
      <sheetData sheetId="16">
        <row r="496">
          <cell r="F496">
            <v>1433390</v>
          </cell>
          <cell r="G496">
            <v>453120</v>
          </cell>
          <cell r="H496">
            <v>353640</v>
          </cell>
          <cell r="I496">
            <v>626630</v>
          </cell>
          <cell r="J496">
            <v>3938.76</v>
          </cell>
          <cell r="K496">
            <v>3837.11</v>
          </cell>
          <cell r="M496">
            <v>11</v>
          </cell>
        </row>
        <row r="499">
          <cell r="F499">
            <v>2418075</v>
          </cell>
          <cell r="G499">
            <v>690375</v>
          </cell>
          <cell r="H499">
            <v>579450</v>
          </cell>
          <cell r="I499">
            <v>1148250</v>
          </cell>
          <cell r="J499">
            <v>5511.22</v>
          </cell>
          <cell r="K499">
            <v>5197.650000000001</v>
          </cell>
          <cell r="M499">
            <v>14</v>
          </cell>
        </row>
        <row r="502"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M502">
            <v>1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M505">
            <v>0</v>
          </cell>
        </row>
        <row r="508">
          <cell r="F508">
            <v>1395554</v>
          </cell>
          <cell r="G508">
            <v>451226</v>
          </cell>
          <cell r="H508">
            <v>338793</v>
          </cell>
          <cell r="I508">
            <v>605535</v>
          </cell>
          <cell r="J508">
            <v>10489.55</v>
          </cell>
          <cell r="K508">
            <v>5559.700000000001</v>
          </cell>
          <cell r="M508">
            <v>12</v>
          </cell>
        </row>
        <row r="511"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M511">
            <v>3</v>
          </cell>
        </row>
      </sheetData>
      <sheetData sheetId="17">
        <row r="518">
          <cell r="F518">
            <v>1338120</v>
          </cell>
          <cell r="G518">
            <v>454010</v>
          </cell>
          <cell r="H518">
            <v>333260</v>
          </cell>
          <cell r="I518">
            <v>550850</v>
          </cell>
          <cell r="J518">
            <v>4237.5</v>
          </cell>
          <cell r="K518">
            <v>4012.06</v>
          </cell>
          <cell r="M518">
            <v>11</v>
          </cell>
        </row>
        <row r="521">
          <cell r="F521">
            <v>1873800</v>
          </cell>
          <cell r="G521">
            <v>545400</v>
          </cell>
          <cell r="H521">
            <v>451200</v>
          </cell>
          <cell r="I521">
            <v>877200</v>
          </cell>
          <cell r="J521">
            <v>4722.6</v>
          </cell>
          <cell r="K521">
            <v>4635.599999999999</v>
          </cell>
          <cell r="M521">
            <v>12</v>
          </cell>
        </row>
        <row r="524"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M524">
            <v>0</v>
          </cell>
        </row>
        <row r="527">
          <cell r="F527">
            <v>1231200</v>
          </cell>
          <cell r="G527">
            <v>300000</v>
          </cell>
          <cell r="H527">
            <v>278400</v>
          </cell>
          <cell r="I527">
            <v>652800</v>
          </cell>
          <cell r="J527">
            <v>2539.2</v>
          </cell>
          <cell r="K527">
            <v>2400</v>
          </cell>
          <cell r="M527">
            <v>1</v>
          </cell>
        </row>
        <row r="530">
          <cell r="F530">
            <v>1245116</v>
          </cell>
          <cell r="G530">
            <v>386461</v>
          </cell>
          <cell r="H530">
            <v>304484</v>
          </cell>
          <cell r="I530">
            <v>554171</v>
          </cell>
          <cell r="J530">
            <v>4686.9</v>
          </cell>
          <cell r="K530">
            <v>4934.75</v>
          </cell>
          <cell r="M530">
            <v>10</v>
          </cell>
        </row>
        <row r="533"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M533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O72"/>
  <sheetViews>
    <sheetView tabSelected="1" workbookViewId="0" topLeftCell="A1">
      <selection activeCell="D25" sqref="D25"/>
    </sheetView>
  </sheetViews>
  <sheetFormatPr defaultColWidth="9.140625" defaultRowHeight="12.75"/>
  <cols>
    <col min="1" max="1" width="12.7109375" style="2" customWidth="1"/>
    <col min="2" max="2" width="15.7109375" style="10" customWidth="1"/>
    <col min="3" max="14" width="12.7109375" style="11" customWidth="1"/>
    <col min="15" max="15" width="15.7109375" style="10" customWidth="1"/>
    <col min="16" max="23" width="15.57421875" style="10" customWidth="1"/>
    <col min="24" max="16384" width="9.140625" style="10" customWidth="1"/>
  </cols>
  <sheetData>
    <row r="1" spans="1:15" ht="12.75">
      <c r="A1" s="1" t="s">
        <v>0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1:15" ht="12.75">
      <c r="A2" s="1" t="s">
        <v>1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8"/>
    </row>
    <row r="3" spans="1:15" ht="12.75">
      <c r="A3" s="1" t="s">
        <v>29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8"/>
    </row>
    <row r="4" spans="10:15" ht="12.75">
      <c r="J4" s="12"/>
      <c r="O4" s="13"/>
    </row>
    <row r="5" spans="1:15" s="14" customFormat="1" ht="12.75">
      <c r="A5" s="3"/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I5" s="15" t="s">
        <v>8</v>
      </c>
      <c r="J5" s="15" t="s">
        <v>9</v>
      </c>
      <c r="K5" s="15" t="s">
        <v>10</v>
      </c>
      <c r="L5" s="15" t="s">
        <v>11</v>
      </c>
      <c r="M5" s="15" t="s">
        <v>12</v>
      </c>
      <c r="N5" s="15" t="s">
        <v>13</v>
      </c>
      <c r="O5" s="16" t="s">
        <v>14</v>
      </c>
    </row>
    <row r="6" spans="1:15" ht="12.75">
      <c r="A6" s="4" t="s">
        <v>15</v>
      </c>
      <c r="B6" s="10" t="s">
        <v>16</v>
      </c>
      <c r="C6" s="17">
        <v>201</v>
      </c>
      <c r="D6" s="17">
        <v>205</v>
      </c>
      <c r="E6" s="17">
        <v>204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8">
        <v>203.33333333333334</v>
      </c>
    </row>
    <row r="7" spans="2:15" ht="12.75">
      <c r="B7" s="10" t="s">
        <v>17</v>
      </c>
      <c r="C7" s="17">
        <v>10479920</v>
      </c>
      <c r="D7" s="17">
        <v>11501090</v>
      </c>
      <c r="E7" s="17">
        <v>11025390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8">
        <v>33006400</v>
      </c>
    </row>
    <row r="8" spans="2:15" ht="12.75">
      <c r="B8" s="10" t="s">
        <v>18</v>
      </c>
      <c r="C8" s="17">
        <v>9414040</v>
      </c>
      <c r="D8" s="17">
        <v>9376330</v>
      </c>
      <c r="E8" s="17">
        <v>8816070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8">
        <v>27606440</v>
      </c>
    </row>
    <row r="9" spans="2:15" ht="12.75">
      <c r="B9" s="10" t="s">
        <v>19</v>
      </c>
      <c r="C9" s="17">
        <v>16905450</v>
      </c>
      <c r="D9" s="17">
        <v>17085060</v>
      </c>
      <c r="E9" s="17">
        <v>16083720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8">
        <v>50074230</v>
      </c>
    </row>
    <row r="10" spans="2:15" ht="12.75">
      <c r="B10" s="10" t="s">
        <v>20</v>
      </c>
      <c r="C10" s="17">
        <v>36799410</v>
      </c>
      <c r="D10" s="17">
        <v>37962480</v>
      </c>
      <c r="E10" s="17">
        <v>35925180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8">
        <v>110687070</v>
      </c>
    </row>
    <row r="11" spans="3:15" ht="12.75"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8"/>
    </row>
    <row r="12" spans="2:15" ht="12.75">
      <c r="B12" s="10" t="s">
        <v>21</v>
      </c>
      <c r="C12" s="17">
        <v>84263.74000000006</v>
      </c>
      <c r="D12" s="17">
        <v>87247.58</v>
      </c>
      <c r="E12" s="17">
        <v>84079.27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8">
        <v>255590.59</v>
      </c>
    </row>
    <row r="13" spans="2:15" ht="12.75">
      <c r="B13" s="10" t="s">
        <v>22</v>
      </c>
      <c r="C13" s="17">
        <v>83462.27</v>
      </c>
      <c r="D13" s="17">
        <v>84668.93</v>
      </c>
      <c r="E13" s="17">
        <v>82917.38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8">
        <v>251048.58</v>
      </c>
    </row>
    <row r="14" spans="3:15" ht="12.75"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8"/>
    </row>
    <row r="15" spans="1:15" ht="12.75">
      <c r="A15" s="4" t="s">
        <v>23</v>
      </c>
      <c r="B15" s="10" t="s">
        <v>16</v>
      </c>
      <c r="C15" s="17">
        <v>58</v>
      </c>
      <c r="D15" s="17">
        <v>58</v>
      </c>
      <c r="E15" s="17">
        <v>58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8">
        <v>58</v>
      </c>
    </row>
    <row r="16" spans="2:15" ht="12.75">
      <c r="B16" s="10" t="s">
        <v>17</v>
      </c>
      <c r="C16" s="17">
        <v>3196366</v>
      </c>
      <c r="D16" s="17">
        <v>3490371</v>
      </c>
      <c r="E16" s="17">
        <v>3298406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>
        <v>9985143</v>
      </c>
    </row>
    <row r="17" spans="2:15" ht="12.75">
      <c r="B17" s="10" t="s">
        <v>18</v>
      </c>
      <c r="C17" s="17">
        <v>2856514</v>
      </c>
      <c r="D17" s="17">
        <v>2882288</v>
      </c>
      <c r="E17" s="17">
        <v>2615766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8">
        <v>8354568</v>
      </c>
    </row>
    <row r="18" spans="2:15" ht="12.75">
      <c r="B18" s="10" t="s">
        <v>19</v>
      </c>
      <c r="C18" s="17">
        <v>5458795</v>
      </c>
      <c r="D18" s="17">
        <v>5484886</v>
      </c>
      <c r="E18" s="17">
        <v>5017647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8">
        <v>15961328</v>
      </c>
    </row>
    <row r="19" spans="2:15" ht="12.75">
      <c r="B19" s="10" t="s">
        <v>20</v>
      </c>
      <c r="C19" s="17">
        <v>11511675</v>
      </c>
      <c r="D19" s="17">
        <v>11857545</v>
      </c>
      <c r="E19" s="17">
        <v>10931819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8">
        <v>34301039</v>
      </c>
    </row>
    <row r="20" spans="3:15" ht="12.75"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/>
    </row>
    <row r="21" spans="2:15" ht="12.75">
      <c r="B21" s="10" t="s">
        <v>21</v>
      </c>
      <c r="C21" s="17">
        <v>26811.79</v>
      </c>
      <c r="D21" s="17">
        <v>26563.73</v>
      </c>
      <c r="E21" s="17">
        <v>25888.39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8">
        <v>79263.91</v>
      </c>
    </row>
    <row r="22" spans="2:15" ht="12.75">
      <c r="B22" s="10" t="s">
        <v>22</v>
      </c>
      <c r="C22" s="17">
        <v>25882.62</v>
      </c>
      <c r="D22" s="17">
        <v>25861.69</v>
      </c>
      <c r="E22" s="17">
        <v>25724.41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8">
        <v>77468.72</v>
      </c>
    </row>
    <row r="23" spans="3:15" ht="12.75"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/>
    </row>
    <row r="24" spans="1:15" ht="12.75">
      <c r="A24" s="4" t="s">
        <v>24</v>
      </c>
      <c r="B24" s="10" t="s">
        <v>16</v>
      </c>
      <c r="C24" s="17">
        <v>9</v>
      </c>
      <c r="D24" s="17">
        <v>9</v>
      </c>
      <c r="E24" s="17">
        <v>9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8">
        <v>9.333333333333334</v>
      </c>
    </row>
    <row r="25" spans="2:15" ht="12.75">
      <c r="B25" s="10" t="s">
        <v>17</v>
      </c>
      <c r="C25" s="17">
        <v>1100075</v>
      </c>
      <c r="D25" s="17">
        <v>1205248</v>
      </c>
      <c r="E25" s="17">
        <v>1171440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8">
        <v>3476763</v>
      </c>
    </row>
    <row r="26" spans="2:15" ht="12.75">
      <c r="B26" s="10" t="s">
        <v>18</v>
      </c>
      <c r="C26" s="17">
        <v>1143017</v>
      </c>
      <c r="D26" s="17">
        <v>1165947</v>
      </c>
      <c r="E26" s="17">
        <v>1079540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8">
        <v>3388504</v>
      </c>
    </row>
    <row r="27" spans="2:15" ht="12.75">
      <c r="B27" s="10" t="s">
        <v>19</v>
      </c>
      <c r="C27" s="17">
        <v>2311600</v>
      </c>
      <c r="D27" s="17">
        <v>2425539</v>
      </c>
      <c r="E27" s="17">
        <v>2346120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8">
        <v>7083259</v>
      </c>
    </row>
    <row r="28" spans="2:15" ht="12.75">
      <c r="B28" s="10" t="s">
        <v>20</v>
      </c>
      <c r="C28" s="17">
        <v>4554692</v>
      </c>
      <c r="D28" s="17">
        <v>4796734</v>
      </c>
      <c r="E28" s="17">
        <v>4597100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8">
        <v>13948526</v>
      </c>
    </row>
    <row r="29" spans="3:15" ht="12.75"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8"/>
    </row>
    <row r="30" spans="2:15" ht="12.75">
      <c r="B30" s="10" t="s">
        <v>21</v>
      </c>
      <c r="C30" s="17">
        <v>8612.3</v>
      </c>
      <c r="D30" s="17">
        <v>8886.4</v>
      </c>
      <c r="E30" s="17">
        <v>8813.8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8">
        <v>26312.5</v>
      </c>
    </row>
    <row r="31" spans="2:15" ht="12.75">
      <c r="B31" s="10" t="s">
        <v>22</v>
      </c>
      <c r="C31" s="17">
        <v>10509.9</v>
      </c>
      <c r="D31" s="17">
        <v>10441.9</v>
      </c>
      <c r="E31" s="17">
        <v>10143.9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8">
        <v>31095.7</v>
      </c>
    </row>
    <row r="32" spans="3:15" ht="12.75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8"/>
    </row>
    <row r="33" spans="1:15" ht="12.75">
      <c r="A33" s="4" t="s">
        <v>25</v>
      </c>
      <c r="B33" s="10" t="s">
        <v>16</v>
      </c>
      <c r="C33" s="17">
        <v>60</v>
      </c>
      <c r="D33" s="17">
        <v>60</v>
      </c>
      <c r="E33" s="17">
        <v>60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8">
        <v>60</v>
      </c>
    </row>
    <row r="34" spans="2:15" ht="12.75">
      <c r="B34" s="10" t="s">
        <v>17</v>
      </c>
      <c r="C34" s="17">
        <v>14176759</v>
      </c>
      <c r="D34" s="17">
        <v>14988595</v>
      </c>
      <c r="E34" s="17">
        <v>14680155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8">
        <v>43845509</v>
      </c>
    </row>
    <row r="35" spans="2:15" ht="12.75">
      <c r="B35" s="10" t="s">
        <v>18</v>
      </c>
      <c r="C35" s="17">
        <v>12193594</v>
      </c>
      <c r="D35" s="17">
        <v>11981613</v>
      </c>
      <c r="E35" s="17">
        <v>11602051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8">
        <v>35777258</v>
      </c>
    </row>
    <row r="36" spans="2:15" ht="12.75">
      <c r="B36" s="10" t="s">
        <v>19</v>
      </c>
      <c r="C36" s="17">
        <v>24952527</v>
      </c>
      <c r="D36" s="17">
        <v>24361505</v>
      </c>
      <c r="E36" s="17">
        <v>23804610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8">
        <v>73118642</v>
      </c>
    </row>
    <row r="37" spans="2:15" ht="12.75">
      <c r="B37" s="10" t="s">
        <v>20</v>
      </c>
      <c r="C37" s="17">
        <v>51322880</v>
      </c>
      <c r="D37" s="17">
        <v>51331713</v>
      </c>
      <c r="E37" s="17">
        <v>50086816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8">
        <v>152741409</v>
      </c>
    </row>
    <row r="38" spans="3:15" ht="12.75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8"/>
    </row>
    <row r="39" spans="2:15" ht="12.75">
      <c r="B39" s="10" t="s">
        <v>21</v>
      </c>
      <c r="C39" s="17">
        <v>107090.6</v>
      </c>
      <c r="D39" s="17">
        <v>107463.85</v>
      </c>
      <c r="E39" s="17">
        <v>104913.47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8">
        <v>319467.92</v>
      </c>
    </row>
    <row r="40" spans="2:15" ht="12.75">
      <c r="B40" s="10" t="s">
        <v>22</v>
      </c>
      <c r="C40" s="17">
        <v>106222.37</v>
      </c>
      <c r="D40" s="17">
        <v>105364.2</v>
      </c>
      <c r="E40" s="17">
        <v>103677.17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8">
        <v>315263.74</v>
      </c>
    </row>
    <row r="41" spans="3:15" ht="12.75"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8"/>
    </row>
    <row r="42" spans="1:15" ht="12.75">
      <c r="A42" s="4" t="s">
        <v>26</v>
      </c>
      <c r="B42" s="10" t="s">
        <v>16</v>
      </c>
      <c r="C42" s="17">
        <v>51</v>
      </c>
      <c r="D42" s="17">
        <v>51</v>
      </c>
      <c r="E42" s="17">
        <v>49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8">
        <v>50.333333333333336</v>
      </c>
    </row>
    <row r="43" spans="2:15" ht="12.75">
      <c r="B43" s="10" t="s">
        <v>17</v>
      </c>
      <c r="C43" s="17">
        <v>15475647</v>
      </c>
      <c r="D43" s="17">
        <v>15577127</v>
      </c>
      <c r="E43" s="17">
        <v>14638350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8">
        <v>45691124</v>
      </c>
    </row>
    <row r="44" spans="2:15" ht="12.75">
      <c r="B44" s="10" t="s">
        <v>18</v>
      </c>
      <c r="C44" s="17">
        <v>14641438</v>
      </c>
      <c r="D44" s="17">
        <v>13941538</v>
      </c>
      <c r="E44" s="17">
        <v>13447541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8">
        <v>42030517</v>
      </c>
    </row>
    <row r="45" spans="2:15" ht="12.75">
      <c r="B45" s="10" t="s">
        <v>19</v>
      </c>
      <c r="C45" s="17">
        <v>31300066</v>
      </c>
      <c r="D45" s="17">
        <v>30347261</v>
      </c>
      <c r="E45" s="17">
        <v>28507927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8">
        <v>90155254</v>
      </c>
    </row>
    <row r="46" spans="2:15" ht="12.75">
      <c r="B46" s="10" t="s">
        <v>20</v>
      </c>
      <c r="C46" s="17">
        <v>61417151</v>
      </c>
      <c r="D46" s="17">
        <v>59865926</v>
      </c>
      <c r="E46" s="17">
        <v>56593818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8">
        <v>177876895</v>
      </c>
    </row>
    <row r="47" spans="3:15" ht="12.75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8"/>
    </row>
    <row r="48" spans="2:15" ht="12.75">
      <c r="B48" s="10" t="s">
        <v>21</v>
      </c>
      <c r="C48" s="17">
        <v>132095.07</v>
      </c>
      <c r="D48" s="17">
        <v>135819.01</v>
      </c>
      <c r="E48" s="17">
        <v>124883.1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8">
        <v>392797.18</v>
      </c>
    </row>
    <row r="49" spans="2:15" ht="12.75">
      <c r="B49" s="10" t="s">
        <v>22</v>
      </c>
      <c r="C49" s="17">
        <v>125717.91</v>
      </c>
      <c r="D49" s="17">
        <v>129122.85</v>
      </c>
      <c r="E49" s="17">
        <v>115070.45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8">
        <v>369911.21</v>
      </c>
    </row>
    <row r="50" spans="3:15" ht="12.75">
      <c r="C50" s="19"/>
      <c r="D50" s="19"/>
      <c r="E50" s="19"/>
      <c r="F50" s="17"/>
      <c r="G50" s="17"/>
      <c r="H50" s="17"/>
      <c r="I50" s="17"/>
      <c r="J50" s="17"/>
      <c r="K50" s="17"/>
      <c r="L50" s="17"/>
      <c r="M50" s="17"/>
      <c r="N50" s="17"/>
      <c r="O50" s="18"/>
    </row>
    <row r="51" spans="1:15" ht="12.75">
      <c r="A51" s="4" t="s">
        <v>27</v>
      </c>
      <c r="B51" s="10" t="s">
        <v>16</v>
      </c>
      <c r="C51" s="17">
        <v>20</v>
      </c>
      <c r="D51" s="17">
        <v>20</v>
      </c>
      <c r="E51" s="17">
        <v>20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8">
        <v>20</v>
      </c>
    </row>
    <row r="52" spans="2:15" ht="12.75">
      <c r="B52" s="10" t="s">
        <v>17</v>
      </c>
      <c r="C52" s="17">
        <v>9844620</v>
      </c>
      <c r="D52" s="17">
        <v>13334075</v>
      </c>
      <c r="E52" s="17">
        <v>12801644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8">
        <v>35980339</v>
      </c>
    </row>
    <row r="53" spans="2:15" ht="12.75">
      <c r="B53" s="10" t="s">
        <v>18</v>
      </c>
      <c r="C53" s="17">
        <v>10686537</v>
      </c>
      <c r="D53" s="17">
        <v>12538589</v>
      </c>
      <c r="E53" s="17">
        <v>11029399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8">
        <v>34254525</v>
      </c>
    </row>
    <row r="54" spans="2:15" ht="12.75">
      <c r="B54" s="10" t="s">
        <v>19</v>
      </c>
      <c r="C54" s="17">
        <v>25424896</v>
      </c>
      <c r="D54" s="17">
        <v>30333509</v>
      </c>
      <c r="E54" s="17">
        <v>26011643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8">
        <v>81770048</v>
      </c>
    </row>
    <row r="55" spans="2:15" ht="12.75">
      <c r="B55" s="10" t="s">
        <v>20</v>
      </c>
      <c r="C55" s="17">
        <v>45956053</v>
      </c>
      <c r="D55" s="17">
        <v>56206173</v>
      </c>
      <c r="E55" s="17">
        <v>49842686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8">
        <v>152004912</v>
      </c>
    </row>
    <row r="56" spans="3:15" ht="12.75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8"/>
    </row>
    <row r="57" spans="2:15" ht="12.75">
      <c r="B57" s="10" t="s">
        <v>21</v>
      </c>
      <c r="C57" s="17">
        <v>158163.4</v>
      </c>
      <c r="D57" s="17">
        <v>210044.2</v>
      </c>
      <c r="E57" s="17">
        <v>128296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8">
        <v>496503.6</v>
      </c>
    </row>
    <row r="58" spans="2:15" ht="12.75">
      <c r="B58" s="10" t="s">
        <v>22</v>
      </c>
      <c r="C58" s="17">
        <v>127056.8</v>
      </c>
      <c r="D58" s="17">
        <v>195979.8</v>
      </c>
      <c r="E58" s="17">
        <v>144677.6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8">
        <v>467714.2</v>
      </c>
    </row>
    <row r="59" spans="3:15" ht="12.75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3:15" ht="12.75">
      <c r="C60" s="17"/>
      <c r="D60" s="17"/>
      <c r="E60" s="17"/>
      <c r="F60" s="26"/>
      <c r="G60" s="26"/>
      <c r="H60" s="26"/>
      <c r="I60" s="26"/>
      <c r="J60" s="26"/>
      <c r="K60" s="26"/>
      <c r="L60" s="26"/>
      <c r="M60" s="26"/>
      <c r="N60" s="26"/>
      <c r="O60" s="20"/>
    </row>
    <row r="61" spans="1:15" ht="12.75">
      <c r="A61" s="5" t="s">
        <v>28</v>
      </c>
      <c r="B61" s="21" t="s">
        <v>16</v>
      </c>
      <c r="C61" s="22">
        <v>399</v>
      </c>
      <c r="D61" s="22">
        <v>404</v>
      </c>
      <c r="E61" s="22">
        <v>400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24">
        <v>401</v>
      </c>
    </row>
    <row r="62" spans="1:15" ht="12.75">
      <c r="A62" s="6"/>
      <c r="B62" s="14"/>
      <c r="C62" s="23"/>
      <c r="D62" s="23"/>
      <c r="E62" s="23"/>
      <c r="F62" s="17"/>
      <c r="G62" s="17"/>
      <c r="H62" s="17"/>
      <c r="I62" s="17"/>
      <c r="J62" s="17"/>
      <c r="K62" s="17"/>
      <c r="L62" s="17"/>
      <c r="M62" s="17"/>
      <c r="N62" s="17"/>
      <c r="O62" s="24"/>
    </row>
    <row r="63" spans="1:15" ht="12.75">
      <c r="A63" s="6"/>
      <c r="B63" s="14" t="s">
        <v>17</v>
      </c>
      <c r="C63" s="23">
        <v>54273387</v>
      </c>
      <c r="D63" s="23">
        <v>60096506</v>
      </c>
      <c r="E63" s="23">
        <v>57615385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24">
        <v>171985278</v>
      </c>
    </row>
    <row r="64" spans="1:15" ht="12.75">
      <c r="A64" s="6"/>
      <c r="B64" s="14" t="s">
        <v>18</v>
      </c>
      <c r="C64" s="23">
        <v>50935140</v>
      </c>
      <c r="D64" s="23">
        <v>51886305</v>
      </c>
      <c r="E64" s="23">
        <v>48590367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24">
        <v>151411812</v>
      </c>
    </row>
    <row r="65" spans="1:15" ht="12.75">
      <c r="A65" s="6"/>
      <c r="B65" s="14" t="s">
        <v>19</v>
      </c>
      <c r="C65" s="23">
        <v>106353334</v>
      </c>
      <c r="D65" s="23">
        <v>110037760</v>
      </c>
      <c r="E65" s="23">
        <v>101771667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24">
        <v>318162761</v>
      </c>
    </row>
    <row r="66" spans="1:15" ht="12.75">
      <c r="A66" s="6"/>
      <c r="B66" s="14" t="s">
        <v>20</v>
      </c>
      <c r="C66" s="23">
        <v>211561861</v>
      </c>
      <c r="D66" s="23">
        <v>222020571</v>
      </c>
      <c r="E66" s="23">
        <v>207977419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24">
        <v>641559851</v>
      </c>
    </row>
    <row r="67" spans="1:15" ht="12.75">
      <c r="A67" s="6"/>
      <c r="B67" s="14"/>
      <c r="C67" s="23"/>
      <c r="D67" s="23"/>
      <c r="E67" s="23"/>
      <c r="F67" s="17"/>
      <c r="G67" s="17"/>
      <c r="H67" s="17"/>
      <c r="I67" s="17"/>
      <c r="J67" s="17"/>
      <c r="K67" s="17"/>
      <c r="L67" s="17"/>
      <c r="M67" s="17"/>
      <c r="N67" s="17"/>
      <c r="O67" s="24"/>
    </row>
    <row r="68" spans="1:15" ht="12.75">
      <c r="A68" s="6"/>
      <c r="B68" s="14" t="s">
        <v>21</v>
      </c>
      <c r="C68" s="23">
        <v>517036.9</v>
      </c>
      <c r="D68" s="23">
        <v>576024.77</v>
      </c>
      <c r="E68" s="23">
        <v>476874.03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24">
        <v>1569935.7</v>
      </c>
    </row>
    <row r="69" spans="1:15" ht="12.75">
      <c r="A69" s="7"/>
      <c r="B69" s="25" t="s">
        <v>22</v>
      </c>
      <c r="C69" s="26">
        <v>478851.87</v>
      </c>
      <c r="D69" s="26">
        <v>551439.37</v>
      </c>
      <c r="E69" s="26">
        <v>482210.91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7">
        <v>1512502.15</v>
      </c>
    </row>
    <row r="72" ht="12.75">
      <c r="A72" s="2" t="s">
        <v>30</v>
      </c>
    </row>
  </sheetData>
  <printOptions horizontalCentered="1"/>
  <pageMargins left="0.75" right="0.75" top="0.5" bottom="0.5" header="0.5" footer="0.5"/>
  <pageSetup fitToHeight="1" fitToWidth="1" horizontalDpi="300" verticalDpi="3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O72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10" customWidth="1"/>
    <col min="2" max="2" width="15.7109375" style="10" customWidth="1"/>
    <col min="3" max="14" width="12.7109375" style="10" customWidth="1"/>
    <col min="15" max="15" width="15.7109375" style="10" customWidth="1"/>
    <col min="16" max="16384" width="9.140625" style="10" customWidth="1"/>
  </cols>
  <sheetData>
    <row r="1" spans="1:15" ht="12.75">
      <c r="A1" s="1" t="s">
        <v>0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1:15" ht="12.75">
      <c r="A2" s="1" t="s">
        <v>1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8"/>
    </row>
    <row r="3" spans="1:15" ht="12.75">
      <c r="A3" s="1" t="s">
        <v>29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8"/>
    </row>
    <row r="4" spans="1:15" ht="12.75">
      <c r="A4" s="2"/>
      <c r="C4" s="11"/>
      <c r="D4" s="11"/>
      <c r="E4" s="11"/>
      <c r="F4" s="11"/>
      <c r="G4" s="11"/>
      <c r="H4" s="11"/>
      <c r="I4" s="11"/>
      <c r="J4" s="12"/>
      <c r="K4" s="11"/>
      <c r="L4" s="11"/>
      <c r="M4" s="11"/>
      <c r="N4" s="11"/>
      <c r="O4" s="13"/>
    </row>
    <row r="5" spans="1:15" ht="12.75">
      <c r="A5" s="3"/>
      <c r="B5" s="14"/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I5" s="15" t="s">
        <v>8</v>
      </c>
      <c r="J5" s="15" t="s">
        <v>9</v>
      </c>
      <c r="K5" s="15" t="s">
        <v>10</v>
      </c>
      <c r="L5" s="15" t="s">
        <v>11</v>
      </c>
      <c r="M5" s="15" t="s">
        <v>12</v>
      </c>
      <c r="N5" s="15" t="s">
        <v>13</v>
      </c>
      <c r="O5" s="16" t="s">
        <v>14</v>
      </c>
    </row>
    <row r="6" spans="1:15" ht="12.75">
      <c r="A6" s="4" t="s">
        <v>15</v>
      </c>
      <c r="B6" s="10" t="s">
        <v>16</v>
      </c>
      <c r="C6" s="17">
        <f>+'[1]Jan CY'!M489</f>
        <v>9</v>
      </c>
      <c r="D6" s="17">
        <f>+'[1]Feb CY'!M496</f>
        <v>11</v>
      </c>
      <c r="E6" s="17">
        <f>+'[1]Mar CY'!M518</f>
        <v>11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8">
        <f>AVERAGE(C6:E6)</f>
        <v>10.333333333333334</v>
      </c>
    </row>
    <row r="7" spans="1:15" ht="12.75">
      <c r="A7" s="2"/>
      <c r="B7" s="10" t="s">
        <v>17</v>
      </c>
      <c r="C7" s="17">
        <f>+'[1]Jan CY'!G489</f>
        <v>321160</v>
      </c>
      <c r="D7" s="17">
        <f>+'[1]Feb CY'!G496</f>
        <v>453120</v>
      </c>
      <c r="E7" s="17">
        <f>+'[1]Mar CY'!G518</f>
        <v>454010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8">
        <f>SUM(C7:N7)</f>
        <v>1228290</v>
      </c>
    </row>
    <row r="8" spans="1:15" ht="12.75">
      <c r="A8" s="2"/>
      <c r="B8" s="10" t="s">
        <v>18</v>
      </c>
      <c r="C8" s="17">
        <f>+'[1]Jan CY'!H489</f>
        <v>279880</v>
      </c>
      <c r="D8" s="17">
        <f>+'[1]Feb CY'!H496</f>
        <v>353640</v>
      </c>
      <c r="E8" s="17">
        <f>+'[1]Mar CY'!H518</f>
        <v>333260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8">
        <f aca="true" t="shared" si="0" ref="O8:O13">SUM(C8:N8)</f>
        <v>966780</v>
      </c>
    </row>
    <row r="9" spans="1:15" ht="12.75">
      <c r="A9" s="2"/>
      <c r="B9" s="10" t="s">
        <v>19</v>
      </c>
      <c r="C9" s="17">
        <f>+'[1]Jan CY'!I489</f>
        <v>437320</v>
      </c>
      <c r="D9" s="17">
        <f>+'[1]Feb CY'!I496</f>
        <v>626630</v>
      </c>
      <c r="E9" s="17">
        <f>+'[1]Mar CY'!I518</f>
        <v>550850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8">
        <f t="shared" si="0"/>
        <v>1614800</v>
      </c>
    </row>
    <row r="10" spans="1:15" ht="12.75">
      <c r="A10" s="2"/>
      <c r="B10" s="10" t="s">
        <v>20</v>
      </c>
      <c r="C10" s="17">
        <f>+'[1]Jan CY'!F489</f>
        <v>1038360</v>
      </c>
      <c r="D10" s="17">
        <f>+'[1]Feb CY'!F496</f>
        <v>1433390</v>
      </c>
      <c r="E10" s="17">
        <f>+'[1]Mar CY'!F518</f>
        <v>1338120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8">
        <f t="shared" si="0"/>
        <v>3809870</v>
      </c>
    </row>
    <row r="11" spans="1:15" ht="12.75">
      <c r="A11" s="2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8"/>
    </row>
    <row r="12" spans="1:15" ht="12.75">
      <c r="A12" s="2"/>
      <c r="B12" s="10" t="s">
        <v>21</v>
      </c>
      <c r="C12" s="17">
        <f>+'[1]Jan CY'!J489</f>
        <v>3685.89</v>
      </c>
      <c r="D12" s="17">
        <f>+'[1]Feb CY'!J496</f>
        <v>3938.76</v>
      </c>
      <c r="E12" s="17">
        <f>+'[1]Mar CY'!J518</f>
        <v>4237.5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8">
        <f t="shared" si="0"/>
        <v>11862.15</v>
      </c>
    </row>
    <row r="13" spans="1:15" ht="12.75">
      <c r="A13" s="2"/>
      <c r="B13" s="10" t="s">
        <v>22</v>
      </c>
      <c r="C13" s="17">
        <f>+'[1]Jan CY'!K489</f>
        <v>3010.07</v>
      </c>
      <c r="D13" s="17">
        <f>+'[1]Feb CY'!K496</f>
        <v>3837.11</v>
      </c>
      <c r="E13" s="17">
        <f>+'[1]Mar CY'!K518</f>
        <v>4012.06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8">
        <f t="shared" si="0"/>
        <v>10859.24</v>
      </c>
    </row>
    <row r="14" spans="1:15" ht="12.75">
      <c r="A14" s="2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8"/>
    </row>
    <row r="15" spans="1:15" ht="12.75">
      <c r="A15" s="4" t="s">
        <v>23</v>
      </c>
      <c r="B15" s="10" t="s">
        <v>16</v>
      </c>
      <c r="C15" s="17">
        <f>+'[1]Jan CY'!M492</f>
        <v>14</v>
      </c>
      <c r="D15" s="17">
        <f>+'[1]Feb CY'!M499</f>
        <v>14</v>
      </c>
      <c r="E15" s="17">
        <f>+'[1]Mar CY'!M521</f>
        <v>12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8">
        <f>AVERAGE(C15:E15)</f>
        <v>13.333333333333334</v>
      </c>
    </row>
    <row r="16" spans="1:15" ht="12.75">
      <c r="A16" s="2"/>
      <c r="B16" s="10" t="s">
        <v>17</v>
      </c>
      <c r="C16" s="17">
        <f>+'[1]Jan CY'!G492</f>
        <v>644850</v>
      </c>
      <c r="D16" s="17">
        <f>+'[1]Feb CY'!G499</f>
        <v>690375</v>
      </c>
      <c r="E16" s="17">
        <f>+'[1]Mar CY'!G521</f>
        <v>545400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>
        <f>SUM(C16:N16)</f>
        <v>1880625</v>
      </c>
    </row>
    <row r="17" spans="1:15" ht="12.75">
      <c r="A17" s="2"/>
      <c r="B17" s="10" t="s">
        <v>18</v>
      </c>
      <c r="C17" s="17">
        <f>+'[1]Jan CY'!H492</f>
        <v>567000</v>
      </c>
      <c r="D17" s="17">
        <f>+'[1]Feb CY'!H499</f>
        <v>579450</v>
      </c>
      <c r="E17" s="17">
        <f>+'[1]Mar CY'!H521</f>
        <v>451200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8">
        <f aca="true" t="shared" si="1" ref="O17:O22">SUM(C17:N17)</f>
        <v>1597650</v>
      </c>
    </row>
    <row r="18" spans="1:15" ht="12.75">
      <c r="A18" s="2"/>
      <c r="B18" s="10" t="s">
        <v>19</v>
      </c>
      <c r="C18" s="17">
        <f>+'[1]Jan CY'!I492</f>
        <v>1111275</v>
      </c>
      <c r="D18" s="17">
        <f>+'[1]Feb CY'!I499</f>
        <v>1148250</v>
      </c>
      <c r="E18" s="17">
        <f>+'[1]Mar CY'!I521</f>
        <v>877200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8">
        <f t="shared" si="1"/>
        <v>3136725</v>
      </c>
    </row>
    <row r="19" spans="1:15" ht="12.75">
      <c r="A19" s="2"/>
      <c r="B19" s="10" t="s">
        <v>20</v>
      </c>
      <c r="C19" s="17">
        <f>+'[1]Jan CY'!F492</f>
        <v>2323125</v>
      </c>
      <c r="D19" s="17">
        <f>+'[1]Feb CY'!F499</f>
        <v>2418075</v>
      </c>
      <c r="E19" s="17">
        <f>+'[1]Mar CY'!F521</f>
        <v>1873800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8">
        <f t="shared" si="1"/>
        <v>6615000</v>
      </c>
    </row>
    <row r="20" spans="1:15" ht="12.75">
      <c r="A20" s="2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/>
    </row>
    <row r="21" spans="1:15" ht="12.75">
      <c r="A21" s="2"/>
      <c r="B21" s="10" t="s">
        <v>21</v>
      </c>
      <c r="C21" s="17">
        <f>+'[1]Jan CY'!J492</f>
        <v>5507.419999999999</v>
      </c>
      <c r="D21" s="17">
        <f>+'[1]Feb CY'!J499</f>
        <v>5511.22</v>
      </c>
      <c r="E21" s="17">
        <f>+'[1]Mar CY'!J521</f>
        <v>4722.6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8">
        <f t="shared" si="1"/>
        <v>15741.24</v>
      </c>
    </row>
    <row r="22" spans="1:15" ht="12.75">
      <c r="A22" s="2"/>
      <c r="B22" s="10" t="s">
        <v>22</v>
      </c>
      <c r="C22" s="17">
        <f>+'[1]Jan CY'!K492</f>
        <v>5316.02</v>
      </c>
      <c r="D22" s="17">
        <f>+'[1]Feb CY'!K499</f>
        <v>5197.650000000001</v>
      </c>
      <c r="E22" s="17">
        <f>+'[1]Mar CY'!K521</f>
        <v>4635.599999999999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8">
        <f t="shared" si="1"/>
        <v>15149.27</v>
      </c>
    </row>
    <row r="23" spans="1:15" ht="12.75">
      <c r="A23" s="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/>
    </row>
    <row r="24" spans="1:15" ht="12.75">
      <c r="A24" s="4" t="s">
        <v>24</v>
      </c>
      <c r="B24" s="10" t="s">
        <v>16</v>
      </c>
      <c r="C24" s="17">
        <f>+'[1]Jan CY'!M495</f>
        <v>1</v>
      </c>
      <c r="D24" s="17">
        <f>+'[1]Feb CY'!M502</f>
        <v>1</v>
      </c>
      <c r="E24" s="17">
        <f>+'[1]Mar CY'!M524</f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f>AVERAGE(C24:E24)</f>
        <v>0.6666666666666666</v>
      </c>
    </row>
    <row r="25" spans="1:15" ht="12.75">
      <c r="A25" s="2"/>
      <c r="B25" s="10" t="s">
        <v>17</v>
      </c>
      <c r="C25" s="17">
        <f>+'[1]Jan CY'!G495</f>
        <v>153600</v>
      </c>
      <c r="D25" s="17">
        <f>+'[1]Feb CY'!G502</f>
        <v>0</v>
      </c>
      <c r="E25" s="17">
        <f>+'[1]Mar CY'!G524</f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f>SUM(C25:N25)</f>
        <v>153600</v>
      </c>
    </row>
    <row r="26" spans="1:15" ht="12.75">
      <c r="A26" s="2"/>
      <c r="B26" s="10" t="s">
        <v>18</v>
      </c>
      <c r="C26" s="17">
        <f>+'[1]Jan CY'!H495</f>
        <v>126400</v>
      </c>
      <c r="D26" s="17">
        <f>+'[1]Feb CY'!H502</f>
        <v>0</v>
      </c>
      <c r="E26" s="17">
        <f>+'[1]Mar CY'!H524</f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f aca="true" t="shared" si="2" ref="O26:O31">SUM(C26:N26)</f>
        <v>126400</v>
      </c>
    </row>
    <row r="27" spans="1:15" ht="12.75">
      <c r="A27" s="2"/>
      <c r="B27" s="10" t="s">
        <v>19</v>
      </c>
      <c r="C27" s="17">
        <f>+'[1]Jan CY'!I495</f>
        <v>222000</v>
      </c>
      <c r="D27" s="17">
        <f>+'[1]Feb CY'!I502</f>
        <v>0</v>
      </c>
      <c r="E27" s="17">
        <f>+'[1]Mar CY'!I524</f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f t="shared" si="2"/>
        <v>222000</v>
      </c>
    </row>
    <row r="28" spans="1:15" ht="12.75">
      <c r="A28" s="2"/>
      <c r="B28" s="10" t="s">
        <v>20</v>
      </c>
      <c r="C28" s="17">
        <f>+'[1]Jan CY'!F495</f>
        <v>502000</v>
      </c>
      <c r="D28" s="17">
        <f>+'[1]Feb CY'!F502</f>
        <v>0</v>
      </c>
      <c r="E28" s="17">
        <f>+'[1]Mar CY'!F524</f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f t="shared" si="2"/>
        <v>502000</v>
      </c>
    </row>
    <row r="29" spans="1:15" ht="12.75">
      <c r="A29" s="2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ht="12.75">
      <c r="A30" s="2"/>
      <c r="B30" s="10" t="s">
        <v>21</v>
      </c>
      <c r="C30" s="17">
        <f>+'[1]Jan CY'!J495</f>
        <v>1039.6</v>
      </c>
      <c r="D30" s="17">
        <f>+'[1]Feb CY'!J502</f>
        <v>0</v>
      </c>
      <c r="E30" s="17">
        <f>+'[1]Mar CY'!J524</f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f t="shared" si="2"/>
        <v>1039.6</v>
      </c>
    </row>
    <row r="31" spans="1:15" ht="12.75">
      <c r="A31" s="2"/>
      <c r="B31" s="10" t="s">
        <v>22</v>
      </c>
      <c r="C31" s="17">
        <f>+'[1]Jan CY'!K495</f>
        <v>1084.8</v>
      </c>
      <c r="D31" s="17">
        <f>+'[1]Feb CY'!K502</f>
        <v>0</v>
      </c>
      <c r="E31" s="17">
        <f>+'[1]Mar CY'!K524</f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f t="shared" si="2"/>
        <v>1084.8</v>
      </c>
    </row>
    <row r="32" spans="1:15" ht="12.75">
      <c r="A32" s="2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8"/>
    </row>
    <row r="33" spans="1:15" ht="12.75">
      <c r="A33" s="4" t="s">
        <v>25</v>
      </c>
      <c r="B33" s="10" t="s">
        <v>16</v>
      </c>
      <c r="C33" s="17">
        <f>+'[1]Jan CY'!M498</f>
        <v>1</v>
      </c>
      <c r="D33" s="17">
        <f>+'[1]Feb CY'!M505</f>
        <v>0</v>
      </c>
      <c r="E33" s="17">
        <f>+'[1]Mar CY'!M527</f>
        <v>1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8">
        <f>AVERAGE(C33:E33)</f>
        <v>0.6666666666666666</v>
      </c>
    </row>
    <row r="34" spans="1:15" ht="12.75">
      <c r="A34" s="2"/>
      <c r="B34" s="10" t="s">
        <v>17</v>
      </c>
      <c r="C34" s="17">
        <f>+'[1]Jan CY'!G498</f>
        <v>102600</v>
      </c>
      <c r="D34" s="17">
        <f>+'[1]Feb CY'!G505</f>
        <v>0</v>
      </c>
      <c r="E34" s="17">
        <f>+'[1]Mar CY'!G527</f>
        <v>300000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8">
        <f>SUM(C34:N34)</f>
        <v>402600</v>
      </c>
    </row>
    <row r="35" spans="1:15" ht="12.75">
      <c r="A35" s="2"/>
      <c r="B35" s="10" t="s">
        <v>18</v>
      </c>
      <c r="C35" s="17">
        <f>+'[1]Jan CY'!H498</f>
        <v>90000</v>
      </c>
      <c r="D35" s="17">
        <f>+'[1]Feb CY'!H505</f>
        <v>0</v>
      </c>
      <c r="E35" s="17">
        <f>+'[1]Mar CY'!H527</f>
        <v>278400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8">
        <f aca="true" t="shared" si="3" ref="O35:O40">SUM(C35:N35)</f>
        <v>368400</v>
      </c>
    </row>
    <row r="36" spans="1:15" ht="12.75">
      <c r="A36" s="2"/>
      <c r="B36" s="10" t="s">
        <v>19</v>
      </c>
      <c r="C36" s="17">
        <f>+'[1]Jan CY'!I498</f>
        <v>125100</v>
      </c>
      <c r="D36" s="17">
        <f>+'[1]Feb CY'!I505</f>
        <v>0</v>
      </c>
      <c r="E36" s="17">
        <f>+'[1]Mar CY'!I527</f>
        <v>652800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8">
        <f t="shared" si="3"/>
        <v>777900</v>
      </c>
    </row>
    <row r="37" spans="1:15" ht="12.75">
      <c r="A37" s="2"/>
      <c r="B37" s="10" t="s">
        <v>20</v>
      </c>
      <c r="C37" s="17">
        <f>+'[1]Jan CY'!F498</f>
        <v>317700</v>
      </c>
      <c r="D37" s="17">
        <f>+'[1]Feb CY'!F505</f>
        <v>0</v>
      </c>
      <c r="E37" s="17">
        <f>+'[1]Mar CY'!F527</f>
        <v>1231200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8">
        <f t="shared" si="3"/>
        <v>1548900</v>
      </c>
    </row>
    <row r="38" spans="1:15" ht="12.75">
      <c r="A38" s="2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8"/>
    </row>
    <row r="39" spans="1:15" ht="12.75">
      <c r="A39" s="2"/>
      <c r="B39" s="10" t="s">
        <v>21</v>
      </c>
      <c r="C39" s="17">
        <f>+'[1]Jan CY'!J498</f>
        <v>1081.8</v>
      </c>
      <c r="D39" s="17">
        <f>+'[1]Feb CY'!J505</f>
        <v>0</v>
      </c>
      <c r="E39" s="17">
        <f>+'[1]Mar CY'!J527</f>
        <v>2539.2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8">
        <f t="shared" si="3"/>
        <v>3621</v>
      </c>
    </row>
    <row r="40" spans="1:15" ht="12.75">
      <c r="A40" s="2"/>
      <c r="B40" s="10" t="s">
        <v>22</v>
      </c>
      <c r="C40" s="17">
        <f>+'[1]Jan CY'!K498</f>
        <v>1042.2</v>
      </c>
      <c r="D40" s="17">
        <f>+'[1]Feb CY'!K505</f>
        <v>0</v>
      </c>
      <c r="E40" s="17">
        <f>+'[1]Mar CY'!K527</f>
        <v>2400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8">
        <f t="shared" si="3"/>
        <v>3442.2</v>
      </c>
    </row>
    <row r="41" spans="1:15" ht="12.75">
      <c r="A41" s="2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8"/>
    </row>
    <row r="42" spans="1:15" ht="12.75">
      <c r="A42" s="4" t="s">
        <v>26</v>
      </c>
      <c r="B42" s="10" t="s">
        <v>16</v>
      </c>
      <c r="C42" s="17">
        <f>+'[1]Jan CY'!M501</f>
        <v>12</v>
      </c>
      <c r="D42" s="17">
        <f>+'[1]Feb CY'!M508</f>
        <v>12</v>
      </c>
      <c r="E42" s="17">
        <f>+'[1]Mar CY'!M530</f>
        <v>10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8">
        <f>AVERAGE(C42:E42)</f>
        <v>11.333333333333334</v>
      </c>
    </row>
    <row r="43" spans="1:15" ht="12.75">
      <c r="A43" s="2"/>
      <c r="B43" s="10" t="s">
        <v>17</v>
      </c>
      <c r="C43" s="17">
        <f>+'[1]Jan CY'!G501</f>
        <v>467088</v>
      </c>
      <c r="D43" s="17">
        <f>+'[1]Feb CY'!G508</f>
        <v>451226</v>
      </c>
      <c r="E43" s="17">
        <f>+'[1]Mar CY'!G530</f>
        <v>386461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8">
        <f>SUM(C43:N43)</f>
        <v>1304775</v>
      </c>
    </row>
    <row r="44" spans="1:15" ht="12.75">
      <c r="A44" s="2"/>
      <c r="B44" s="10" t="s">
        <v>18</v>
      </c>
      <c r="C44" s="17">
        <f>+'[1]Jan CY'!H501</f>
        <v>406433</v>
      </c>
      <c r="D44" s="17">
        <f>+'[1]Feb CY'!H508</f>
        <v>338793</v>
      </c>
      <c r="E44" s="17">
        <f>+'[1]Mar CY'!H530</f>
        <v>304484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8">
        <f aca="true" t="shared" si="4" ref="O44:O49">SUM(C44:N44)</f>
        <v>1049710</v>
      </c>
    </row>
    <row r="45" spans="1:15" ht="12.75">
      <c r="A45" s="2"/>
      <c r="B45" s="10" t="s">
        <v>19</v>
      </c>
      <c r="C45" s="17">
        <f>+'[1]Jan CY'!I501</f>
        <v>864232</v>
      </c>
      <c r="D45" s="17">
        <f>+'[1]Feb CY'!I508</f>
        <v>605535</v>
      </c>
      <c r="E45" s="17">
        <f>+'[1]Mar CY'!I530</f>
        <v>554171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8">
        <f t="shared" si="4"/>
        <v>2023938</v>
      </c>
    </row>
    <row r="46" spans="1:15" ht="12.75">
      <c r="A46" s="2"/>
      <c r="B46" s="10" t="s">
        <v>20</v>
      </c>
      <c r="C46" s="17">
        <f>+'[1]Jan CY'!F501</f>
        <v>1737753</v>
      </c>
      <c r="D46" s="17">
        <f>+'[1]Feb CY'!F508</f>
        <v>1395554</v>
      </c>
      <c r="E46" s="17">
        <f>+'[1]Mar CY'!F530</f>
        <v>1245116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8">
        <f t="shared" si="4"/>
        <v>4378423</v>
      </c>
    </row>
    <row r="47" spans="1:15" ht="12.75">
      <c r="A47" s="2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8"/>
    </row>
    <row r="48" spans="1:15" ht="12.75">
      <c r="A48" s="2"/>
      <c r="B48" s="10" t="s">
        <v>21</v>
      </c>
      <c r="C48" s="17">
        <f>+'[1]Jan CY'!J501</f>
        <v>5843.900000000001</v>
      </c>
      <c r="D48" s="17">
        <f>+'[1]Feb CY'!J508</f>
        <v>10489.55</v>
      </c>
      <c r="E48" s="17">
        <f>+'[1]Mar CY'!J530</f>
        <v>4686.9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8">
        <f t="shared" si="4"/>
        <v>21020.35</v>
      </c>
    </row>
    <row r="49" spans="1:15" ht="12.75">
      <c r="A49" s="2"/>
      <c r="B49" s="10" t="s">
        <v>22</v>
      </c>
      <c r="C49" s="17">
        <f>+'[1]Jan CY'!K501</f>
        <v>5348.3</v>
      </c>
      <c r="D49" s="17">
        <f>+'[1]Feb CY'!K508</f>
        <v>5559.700000000001</v>
      </c>
      <c r="E49" s="17">
        <f>+'[1]Mar CY'!K530</f>
        <v>4934.75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8">
        <f t="shared" si="4"/>
        <v>15842.75</v>
      </c>
    </row>
    <row r="50" spans="1:15" ht="12.75">
      <c r="A50" s="2"/>
      <c r="C50" s="19"/>
      <c r="D50" s="19"/>
      <c r="E50" s="19"/>
      <c r="F50" s="17"/>
      <c r="G50" s="17"/>
      <c r="H50" s="17"/>
      <c r="I50" s="17"/>
      <c r="J50" s="17"/>
      <c r="K50" s="17"/>
      <c r="L50" s="17"/>
      <c r="M50" s="17"/>
      <c r="N50" s="17"/>
      <c r="O50" s="18"/>
    </row>
    <row r="51" spans="1:15" ht="12.75">
      <c r="A51" s="4" t="s">
        <v>27</v>
      </c>
      <c r="B51" s="10" t="s">
        <v>16</v>
      </c>
      <c r="C51" s="17">
        <f>+'[1]Jan CY'!M504</f>
        <v>3</v>
      </c>
      <c r="D51" s="17">
        <f>+'[1]Feb CY'!M511</f>
        <v>3</v>
      </c>
      <c r="E51" s="17">
        <f>+'[1]Mar CY'!M533</f>
        <v>3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8">
        <f>AVERAGE(C51:E51)</f>
        <v>3</v>
      </c>
    </row>
    <row r="52" spans="1:15" ht="12.75">
      <c r="A52" s="2"/>
      <c r="B52" s="10" t="s">
        <v>17</v>
      </c>
      <c r="C52" s="17">
        <f>+'[1]Jan CY'!G504</f>
        <v>27000</v>
      </c>
      <c r="D52" s="17">
        <f>+'[1]Feb CY'!G511</f>
        <v>0</v>
      </c>
      <c r="E52" s="17">
        <f>+'[1]Mar CY'!G533</f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8">
        <f>SUM(C52:N52)</f>
        <v>27000</v>
      </c>
    </row>
    <row r="53" spans="1:15" ht="12.75">
      <c r="A53" s="2"/>
      <c r="B53" s="10" t="s">
        <v>18</v>
      </c>
      <c r="C53" s="17">
        <f>+'[1]Jan CY'!H504</f>
        <v>14000</v>
      </c>
      <c r="D53" s="17">
        <f>+'[1]Feb CY'!H511</f>
        <v>0</v>
      </c>
      <c r="E53" s="17">
        <f>+'[1]Mar CY'!H533</f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8">
        <f aca="true" t="shared" si="5" ref="O53:O58">SUM(C53:N53)</f>
        <v>14000</v>
      </c>
    </row>
    <row r="54" spans="1:15" ht="12.75">
      <c r="A54" s="2"/>
      <c r="B54" s="10" t="s">
        <v>19</v>
      </c>
      <c r="C54" s="17">
        <f>+'[1]Jan CY'!I504</f>
        <v>31000</v>
      </c>
      <c r="D54" s="17">
        <f>+'[1]Feb CY'!I511</f>
        <v>0</v>
      </c>
      <c r="E54" s="17">
        <f>+'[1]Mar CY'!I533</f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8">
        <f t="shared" si="5"/>
        <v>31000</v>
      </c>
    </row>
    <row r="55" spans="1:15" ht="12.75">
      <c r="A55" s="2"/>
      <c r="B55" s="10" t="s">
        <v>20</v>
      </c>
      <c r="C55" s="17">
        <f>+'[1]Jan CY'!F504</f>
        <v>72000</v>
      </c>
      <c r="D55" s="17">
        <f>+'[1]Feb CY'!F511</f>
        <v>0</v>
      </c>
      <c r="E55" s="17">
        <f>+'[1]Mar CY'!F533</f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8">
        <f t="shared" si="5"/>
        <v>72000</v>
      </c>
    </row>
    <row r="56" spans="1:15" ht="12.75">
      <c r="A56" s="2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8"/>
    </row>
    <row r="57" spans="1:15" ht="12.75">
      <c r="A57" s="2"/>
      <c r="B57" s="10" t="s">
        <v>21</v>
      </c>
      <c r="C57" s="17">
        <f>+'[1]Jan CY'!J504</f>
        <v>2054</v>
      </c>
      <c r="D57" s="17">
        <f>+'[1]Feb CY'!J511</f>
        <v>0</v>
      </c>
      <c r="E57" s="17">
        <f>+'[1]Mar CY'!J533</f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8">
        <f t="shared" si="5"/>
        <v>2054</v>
      </c>
    </row>
    <row r="58" spans="1:15" ht="12.75">
      <c r="A58" s="2"/>
      <c r="B58" s="10" t="s">
        <v>22</v>
      </c>
      <c r="C58" s="17">
        <f>+'[1]Jan CY'!K504</f>
        <v>2035</v>
      </c>
      <c r="D58" s="17">
        <f>+'[1]Feb CY'!K511</f>
        <v>0</v>
      </c>
      <c r="E58" s="17">
        <f>+'[1]Mar CY'!K533</f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8">
        <f t="shared" si="5"/>
        <v>2035</v>
      </c>
    </row>
    <row r="59" spans="1:15" ht="12.75">
      <c r="A59" s="2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5" ht="12.75">
      <c r="A60" s="2"/>
      <c r="C60" s="17"/>
      <c r="D60" s="17"/>
      <c r="E60" s="17"/>
      <c r="F60" s="26"/>
      <c r="G60" s="26"/>
      <c r="H60" s="26"/>
      <c r="I60" s="26"/>
      <c r="J60" s="26"/>
      <c r="K60" s="26"/>
      <c r="L60" s="26"/>
      <c r="M60" s="26"/>
      <c r="N60" s="26"/>
      <c r="O60" s="20"/>
    </row>
    <row r="61" spans="1:15" ht="12.75">
      <c r="A61" s="5" t="s">
        <v>28</v>
      </c>
      <c r="B61" s="21" t="s">
        <v>16</v>
      </c>
      <c r="C61" s="22">
        <f>+C51+C42+C33+C24+C15+C6</f>
        <v>40</v>
      </c>
      <c r="D61" s="22">
        <f aca="true" t="shared" si="6" ref="D61:N61">+D51+D42+D33+D24+D15+D6</f>
        <v>41</v>
      </c>
      <c r="E61" s="22">
        <f t="shared" si="6"/>
        <v>37</v>
      </c>
      <c r="F61" s="17">
        <f t="shared" si="6"/>
        <v>0</v>
      </c>
      <c r="G61" s="17">
        <f t="shared" si="6"/>
        <v>0</v>
      </c>
      <c r="H61" s="17">
        <f t="shared" si="6"/>
        <v>0</v>
      </c>
      <c r="I61" s="17">
        <f t="shared" si="6"/>
        <v>0</v>
      </c>
      <c r="J61" s="17">
        <f t="shared" si="6"/>
        <v>0</v>
      </c>
      <c r="K61" s="17">
        <f t="shared" si="6"/>
        <v>0</v>
      </c>
      <c r="L61" s="17">
        <f t="shared" si="6"/>
        <v>0</v>
      </c>
      <c r="M61" s="17">
        <f t="shared" si="6"/>
        <v>0</v>
      </c>
      <c r="N61" s="17">
        <f t="shared" si="6"/>
        <v>0</v>
      </c>
      <c r="O61" s="24">
        <f>AVERAGE(C61:E61)</f>
        <v>39.333333333333336</v>
      </c>
    </row>
    <row r="62" spans="1:15" ht="12.75">
      <c r="A62" s="6"/>
      <c r="B62" s="14"/>
      <c r="C62" s="23"/>
      <c r="D62" s="23"/>
      <c r="E62" s="23"/>
      <c r="F62" s="17"/>
      <c r="G62" s="17"/>
      <c r="H62" s="17"/>
      <c r="I62" s="17"/>
      <c r="J62" s="17"/>
      <c r="K62" s="17"/>
      <c r="L62" s="17"/>
      <c r="M62" s="17"/>
      <c r="N62" s="17"/>
      <c r="O62" s="24"/>
    </row>
    <row r="63" spans="1:15" ht="12.75">
      <c r="A63" s="6"/>
      <c r="B63" s="14" t="s">
        <v>17</v>
      </c>
      <c r="C63" s="23">
        <f>+C52+C43+C34+C25+C16+C7</f>
        <v>1716298</v>
      </c>
      <c r="D63" s="23">
        <f aca="true" t="shared" si="7" ref="D63:N66">+D52+D43+D34+D25+D16+D7</f>
        <v>1594721</v>
      </c>
      <c r="E63" s="23">
        <f t="shared" si="7"/>
        <v>1685871</v>
      </c>
      <c r="F63" s="17">
        <f t="shared" si="7"/>
        <v>0</v>
      </c>
      <c r="G63" s="17">
        <f t="shared" si="7"/>
        <v>0</v>
      </c>
      <c r="H63" s="17">
        <f t="shared" si="7"/>
        <v>0</v>
      </c>
      <c r="I63" s="17">
        <f t="shared" si="7"/>
        <v>0</v>
      </c>
      <c r="J63" s="17">
        <f t="shared" si="7"/>
        <v>0</v>
      </c>
      <c r="K63" s="17">
        <f t="shared" si="7"/>
        <v>0</v>
      </c>
      <c r="L63" s="17">
        <f t="shared" si="7"/>
        <v>0</v>
      </c>
      <c r="M63" s="17">
        <f t="shared" si="7"/>
        <v>0</v>
      </c>
      <c r="N63" s="17">
        <f t="shared" si="7"/>
        <v>0</v>
      </c>
      <c r="O63" s="24">
        <f>SUM(C63:N63)</f>
        <v>4996890</v>
      </c>
    </row>
    <row r="64" spans="1:15" ht="12.75">
      <c r="A64" s="6"/>
      <c r="B64" s="14" t="s">
        <v>18</v>
      </c>
      <c r="C64" s="23">
        <f>+C53+C44+C35+C26+C17+C8</f>
        <v>1483713</v>
      </c>
      <c r="D64" s="23">
        <f t="shared" si="7"/>
        <v>1271883</v>
      </c>
      <c r="E64" s="23">
        <f t="shared" si="7"/>
        <v>1367344</v>
      </c>
      <c r="F64" s="17">
        <f t="shared" si="7"/>
        <v>0</v>
      </c>
      <c r="G64" s="17">
        <f t="shared" si="7"/>
        <v>0</v>
      </c>
      <c r="H64" s="17">
        <f t="shared" si="7"/>
        <v>0</v>
      </c>
      <c r="I64" s="17">
        <f t="shared" si="7"/>
        <v>0</v>
      </c>
      <c r="J64" s="17">
        <f t="shared" si="7"/>
        <v>0</v>
      </c>
      <c r="K64" s="17">
        <f t="shared" si="7"/>
        <v>0</v>
      </c>
      <c r="L64" s="17">
        <f t="shared" si="7"/>
        <v>0</v>
      </c>
      <c r="M64" s="17">
        <f t="shared" si="7"/>
        <v>0</v>
      </c>
      <c r="N64" s="17">
        <f t="shared" si="7"/>
        <v>0</v>
      </c>
      <c r="O64" s="24">
        <f aca="true" t="shared" si="8" ref="O64:O69">SUM(C64:N64)</f>
        <v>4122940</v>
      </c>
    </row>
    <row r="65" spans="1:15" ht="12.75">
      <c r="A65" s="6"/>
      <c r="B65" s="14" t="s">
        <v>19</v>
      </c>
      <c r="C65" s="23">
        <f>+C54+C45+C36+C27+C18+C9</f>
        <v>2790927</v>
      </c>
      <c r="D65" s="23">
        <f t="shared" si="7"/>
        <v>2380415</v>
      </c>
      <c r="E65" s="23">
        <f t="shared" si="7"/>
        <v>2635021</v>
      </c>
      <c r="F65" s="17">
        <f t="shared" si="7"/>
        <v>0</v>
      </c>
      <c r="G65" s="17">
        <f t="shared" si="7"/>
        <v>0</v>
      </c>
      <c r="H65" s="17">
        <f t="shared" si="7"/>
        <v>0</v>
      </c>
      <c r="I65" s="17">
        <f t="shared" si="7"/>
        <v>0</v>
      </c>
      <c r="J65" s="17">
        <f t="shared" si="7"/>
        <v>0</v>
      </c>
      <c r="K65" s="17">
        <f t="shared" si="7"/>
        <v>0</v>
      </c>
      <c r="L65" s="17">
        <f t="shared" si="7"/>
        <v>0</v>
      </c>
      <c r="M65" s="17">
        <f t="shared" si="7"/>
        <v>0</v>
      </c>
      <c r="N65" s="17">
        <f t="shared" si="7"/>
        <v>0</v>
      </c>
      <c r="O65" s="24">
        <f t="shared" si="8"/>
        <v>7806363</v>
      </c>
    </row>
    <row r="66" spans="1:15" ht="12.75">
      <c r="A66" s="6"/>
      <c r="B66" s="14" t="s">
        <v>20</v>
      </c>
      <c r="C66" s="23">
        <f>+C55+C46+C37+C28+C19+C10</f>
        <v>5990938</v>
      </c>
      <c r="D66" s="23">
        <f t="shared" si="7"/>
        <v>5247019</v>
      </c>
      <c r="E66" s="23">
        <f t="shared" si="7"/>
        <v>5688236</v>
      </c>
      <c r="F66" s="17">
        <f t="shared" si="7"/>
        <v>0</v>
      </c>
      <c r="G66" s="17">
        <f t="shared" si="7"/>
        <v>0</v>
      </c>
      <c r="H66" s="17">
        <f t="shared" si="7"/>
        <v>0</v>
      </c>
      <c r="I66" s="17">
        <f t="shared" si="7"/>
        <v>0</v>
      </c>
      <c r="J66" s="17">
        <f t="shared" si="7"/>
        <v>0</v>
      </c>
      <c r="K66" s="17">
        <f t="shared" si="7"/>
        <v>0</v>
      </c>
      <c r="L66" s="17">
        <f t="shared" si="7"/>
        <v>0</v>
      </c>
      <c r="M66" s="17">
        <f t="shared" si="7"/>
        <v>0</v>
      </c>
      <c r="N66" s="17">
        <f t="shared" si="7"/>
        <v>0</v>
      </c>
      <c r="O66" s="24">
        <f t="shared" si="8"/>
        <v>16926193</v>
      </c>
    </row>
    <row r="67" spans="1:15" ht="12.75">
      <c r="A67" s="6"/>
      <c r="B67" s="14"/>
      <c r="C67" s="23"/>
      <c r="D67" s="23"/>
      <c r="E67" s="23"/>
      <c r="F67" s="17"/>
      <c r="G67" s="17"/>
      <c r="H67" s="17"/>
      <c r="I67" s="17"/>
      <c r="J67" s="17"/>
      <c r="K67" s="17"/>
      <c r="L67" s="17"/>
      <c r="M67" s="17"/>
      <c r="N67" s="17"/>
      <c r="O67" s="24"/>
    </row>
    <row r="68" spans="1:15" ht="12.75">
      <c r="A68" s="6"/>
      <c r="B68" s="14" t="s">
        <v>21</v>
      </c>
      <c r="C68" s="23">
        <f aca="true" t="shared" si="9" ref="C68:N69">+C57+C48+C39+C30+C21+C12</f>
        <v>19212.61</v>
      </c>
      <c r="D68" s="23">
        <f t="shared" si="9"/>
        <v>19939.53</v>
      </c>
      <c r="E68" s="23">
        <f t="shared" si="9"/>
        <v>16186.2</v>
      </c>
      <c r="F68" s="17">
        <f t="shared" si="9"/>
        <v>0</v>
      </c>
      <c r="G68" s="17">
        <f t="shared" si="9"/>
        <v>0</v>
      </c>
      <c r="H68" s="17">
        <f t="shared" si="9"/>
        <v>0</v>
      </c>
      <c r="I68" s="17">
        <f t="shared" si="9"/>
        <v>0</v>
      </c>
      <c r="J68" s="17">
        <f t="shared" si="9"/>
        <v>0</v>
      </c>
      <c r="K68" s="17">
        <f t="shared" si="9"/>
        <v>0</v>
      </c>
      <c r="L68" s="17">
        <f t="shared" si="9"/>
        <v>0</v>
      </c>
      <c r="M68" s="17">
        <f t="shared" si="9"/>
        <v>0</v>
      </c>
      <c r="N68" s="17">
        <f t="shared" si="9"/>
        <v>0</v>
      </c>
      <c r="O68" s="24">
        <f t="shared" si="8"/>
        <v>55338.34</v>
      </c>
    </row>
    <row r="69" spans="1:15" ht="12.75">
      <c r="A69" s="7"/>
      <c r="B69" s="25" t="s">
        <v>22</v>
      </c>
      <c r="C69" s="26">
        <f t="shared" si="9"/>
        <v>17836.39</v>
      </c>
      <c r="D69" s="26">
        <f t="shared" si="9"/>
        <v>14594.460000000003</v>
      </c>
      <c r="E69" s="26">
        <f t="shared" si="9"/>
        <v>15982.409999999998</v>
      </c>
      <c r="F69" s="26">
        <f t="shared" si="9"/>
        <v>0</v>
      </c>
      <c r="G69" s="26">
        <f t="shared" si="9"/>
        <v>0</v>
      </c>
      <c r="H69" s="26">
        <f t="shared" si="9"/>
        <v>0</v>
      </c>
      <c r="I69" s="26">
        <f t="shared" si="9"/>
        <v>0</v>
      </c>
      <c r="J69" s="26">
        <f t="shared" si="9"/>
        <v>0</v>
      </c>
      <c r="K69" s="26">
        <f t="shared" si="9"/>
        <v>0</v>
      </c>
      <c r="L69" s="26">
        <f t="shared" si="9"/>
        <v>0</v>
      </c>
      <c r="M69" s="26">
        <f t="shared" si="9"/>
        <v>0</v>
      </c>
      <c r="N69" s="26">
        <f t="shared" si="9"/>
        <v>0</v>
      </c>
      <c r="O69" s="27">
        <f t="shared" si="8"/>
        <v>48413.26</v>
      </c>
    </row>
    <row r="70" spans="1:14" ht="12.75">
      <c r="A70" s="2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1:14" ht="12.75">
      <c r="A71" s="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1:14" ht="12.75">
      <c r="A72" s="2" t="s">
        <v>30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</sheetData>
  <printOptions horizontalCentered="1"/>
  <pageMargins left="0.75" right="0.75" top="0.5" bottom="0.5" header="0.5" footer="0.5"/>
  <pageSetup fitToHeight="1" fitToWidth="1" horizontalDpi="300" verticalDpi="3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Utility Shared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 Carleton</dc:creator>
  <cp:keywords/>
  <dc:description/>
  <cp:lastModifiedBy>morgand3</cp:lastModifiedBy>
  <dcterms:created xsi:type="dcterms:W3CDTF">2012-04-23T12:57:52Z</dcterms:created>
  <dcterms:modified xsi:type="dcterms:W3CDTF">2013-04-30T12:25:45Z</dcterms:modified>
  <cp:category/>
  <cp:version/>
  <cp:contentType/>
  <cp:contentStatus/>
</cp:coreProperties>
</file>